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i\MAURO\"/>
    </mc:Choice>
  </mc:AlternateContent>
  <bookViews>
    <workbookView xWindow="0" yWindow="0" windowWidth="19200" windowHeight="11460" tabRatio="500"/>
  </bookViews>
  <sheets>
    <sheet name="Risultati" sheetId="1" r:id="rId1"/>
    <sheet name="Giornate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0" i="2" l="1"/>
  <c r="F90" i="2"/>
  <c r="G90" i="2"/>
  <c r="H90" i="2"/>
  <c r="I90" i="2"/>
  <c r="J90" i="2"/>
  <c r="K90" i="2"/>
  <c r="L90" i="2"/>
  <c r="M90" i="2"/>
  <c r="N90" i="2"/>
  <c r="O90" i="2"/>
  <c r="P90" i="2"/>
  <c r="Q90" i="2"/>
  <c r="D90" i="2"/>
  <c r="E60" i="2" l="1"/>
  <c r="F60" i="2"/>
  <c r="G60" i="2"/>
  <c r="H60" i="2"/>
  <c r="I60" i="2"/>
  <c r="J60" i="2"/>
  <c r="K60" i="2"/>
  <c r="L60" i="2"/>
  <c r="M60" i="2"/>
  <c r="N60" i="2"/>
  <c r="O60" i="2"/>
  <c r="P60" i="2"/>
  <c r="Q60" i="2"/>
  <c r="D60" i="2"/>
  <c r="G75" i="2"/>
  <c r="H75" i="2"/>
  <c r="I75" i="2"/>
  <c r="J75" i="2"/>
  <c r="L75" i="2"/>
  <c r="D75" i="2"/>
  <c r="Q87" i="2"/>
  <c r="P87" i="2"/>
  <c r="M16" i="1" s="1"/>
  <c r="O87" i="2"/>
  <c r="N87" i="2"/>
  <c r="M14" i="1" s="1"/>
  <c r="M87" i="2"/>
  <c r="L87" i="2"/>
  <c r="K87" i="2"/>
  <c r="J87" i="2"/>
  <c r="I87" i="2"/>
  <c r="H87" i="2"/>
  <c r="G87" i="2"/>
  <c r="F87" i="2"/>
  <c r="E87" i="2"/>
  <c r="D87" i="2"/>
  <c r="Q84" i="2"/>
  <c r="P84" i="2"/>
  <c r="O84" i="2"/>
  <c r="N84" i="2"/>
  <c r="M84" i="2"/>
  <c r="L84" i="2"/>
  <c r="K84" i="2"/>
  <c r="J84" i="2"/>
  <c r="M10" i="1" s="1"/>
  <c r="I84" i="2"/>
  <c r="H84" i="2"/>
  <c r="G84" i="2"/>
  <c r="F84" i="2"/>
  <c r="E84" i="2"/>
  <c r="D84" i="2"/>
  <c r="M4" i="1" s="1"/>
  <c r="Q72" i="2"/>
  <c r="K17" i="1" s="1"/>
  <c r="P72" i="2"/>
  <c r="O72" i="2"/>
  <c r="N72" i="2"/>
  <c r="K14" i="1" s="1"/>
  <c r="M72" i="2"/>
  <c r="K13" i="1" s="1"/>
  <c r="L72" i="2"/>
  <c r="K72" i="2"/>
  <c r="K75" i="2" s="1"/>
  <c r="J72" i="2"/>
  <c r="I72" i="2"/>
  <c r="H72" i="2"/>
  <c r="G72" i="2"/>
  <c r="F72" i="2"/>
  <c r="E72" i="2"/>
  <c r="D72" i="2"/>
  <c r="Q69" i="2"/>
  <c r="P69" i="2"/>
  <c r="O69" i="2"/>
  <c r="O75" i="2" s="1"/>
  <c r="N69" i="2"/>
  <c r="M69" i="2"/>
  <c r="L69" i="2"/>
  <c r="K69" i="2"/>
  <c r="J69" i="2"/>
  <c r="I69" i="2"/>
  <c r="H69" i="2"/>
  <c r="G69" i="2"/>
  <c r="F69" i="2"/>
  <c r="E69" i="2"/>
  <c r="D69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N45" i="2"/>
  <c r="J45" i="2"/>
  <c r="F45" i="2"/>
  <c r="Q42" i="2"/>
  <c r="Q45" i="2" s="1"/>
  <c r="P42" i="2"/>
  <c r="P45" i="2" s="1"/>
  <c r="O42" i="2"/>
  <c r="O45" i="2" s="1"/>
  <c r="N42" i="2"/>
  <c r="M42" i="2"/>
  <c r="M45" i="2" s="1"/>
  <c r="L42" i="2"/>
  <c r="L45" i="2" s="1"/>
  <c r="K42" i="2"/>
  <c r="K45" i="2" s="1"/>
  <c r="J42" i="2"/>
  <c r="I42" i="2"/>
  <c r="I45" i="2" s="1"/>
  <c r="H42" i="2"/>
  <c r="H45" i="2" s="1"/>
  <c r="G42" i="2"/>
  <c r="G45" i="2" s="1"/>
  <c r="F42" i="2"/>
  <c r="E42" i="2"/>
  <c r="E45" i="2" s="1"/>
  <c r="D42" i="2"/>
  <c r="D45" i="2" s="1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Q27" i="2"/>
  <c r="Q30" i="2" s="1"/>
  <c r="P27" i="2"/>
  <c r="O27" i="2"/>
  <c r="O30" i="2" s="1"/>
  <c r="N27" i="2"/>
  <c r="N30" i="2" s="1"/>
  <c r="M27" i="2"/>
  <c r="M30" i="2" s="1"/>
  <c r="L27" i="2"/>
  <c r="K27" i="2"/>
  <c r="K30" i="2" s="1"/>
  <c r="J27" i="2"/>
  <c r="J30" i="2" s="1"/>
  <c r="I27" i="2"/>
  <c r="I30" i="2" s="1"/>
  <c r="H27" i="2"/>
  <c r="G27" i="2"/>
  <c r="G30" i="2" s="1"/>
  <c r="F27" i="2"/>
  <c r="F30" i="2" s="1"/>
  <c r="E27" i="2"/>
  <c r="E30" i="2" s="1"/>
  <c r="D27" i="2"/>
  <c r="Q24" i="2"/>
  <c r="P24" i="2"/>
  <c r="P30" i="2" s="1"/>
  <c r="O24" i="2"/>
  <c r="N24" i="2"/>
  <c r="M24" i="2"/>
  <c r="L24" i="2"/>
  <c r="L30" i="2" s="1"/>
  <c r="K24" i="2"/>
  <c r="J24" i="2"/>
  <c r="I24" i="2"/>
  <c r="H24" i="2"/>
  <c r="H30" i="2" s="1"/>
  <c r="G24" i="2"/>
  <c r="F24" i="2"/>
  <c r="E24" i="2"/>
  <c r="D24" i="2"/>
  <c r="D30" i="2" s="1"/>
  <c r="Q12" i="2"/>
  <c r="Q15" i="2" s="1"/>
  <c r="P12" i="2"/>
  <c r="P15" i="2" s="1"/>
  <c r="O12" i="2"/>
  <c r="O15" i="2" s="1"/>
  <c r="N12" i="2"/>
  <c r="M12" i="2"/>
  <c r="M15" i="2" s="1"/>
  <c r="L12" i="2"/>
  <c r="L15" i="2" s="1"/>
  <c r="K12" i="2"/>
  <c r="K15" i="2" s="1"/>
  <c r="J12" i="2"/>
  <c r="I12" i="2"/>
  <c r="I15" i="2" s="1"/>
  <c r="H12" i="2"/>
  <c r="H15" i="2" s="1"/>
  <c r="G12" i="2"/>
  <c r="G15" i="2" s="1"/>
  <c r="F12" i="2"/>
  <c r="E12" i="2"/>
  <c r="E15" i="2" s="1"/>
  <c r="D12" i="2"/>
  <c r="D15" i="2" s="1"/>
  <c r="Q9" i="2"/>
  <c r="P9" i="2"/>
  <c r="O9" i="2"/>
  <c r="N9" i="2"/>
  <c r="N15" i="2" s="1"/>
  <c r="M9" i="2"/>
  <c r="L9" i="2"/>
  <c r="K9" i="2"/>
  <c r="J9" i="2"/>
  <c r="J15" i="2" s="1"/>
  <c r="I9" i="2"/>
  <c r="H9" i="2"/>
  <c r="G9" i="2"/>
  <c r="F9" i="2"/>
  <c r="F15" i="2" s="1"/>
  <c r="E9" i="2"/>
  <c r="D9" i="2"/>
  <c r="N17" i="1"/>
  <c r="M17" i="1"/>
  <c r="L17" i="1"/>
  <c r="J17" i="1"/>
  <c r="I17" i="1"/>
  <c r="H17" i="1"/>
  <c r="G17" i="1"/>
  <c r="F17" i="1"/>
  <c r="E17" i="1"/>
  <c r="D17" i="1"/>
  <c r="C17" i="1"/>
  <c r="N16" i="1"/>
  <c r="L16" i="1"/>
  <c r="K16" i="1"/>
  <c r="J16" i="1"/>
  <c r="I16" i="1"/>
  <c r="H16" i="1"/>
  <c r="G16" i="1"/>
  <c r="F16" i="1"/>
  <c r="E16" i="1"/>
  <c r="D16" i="1"/>
  <c r="C16" i="1"/>
  <c r="N15" i="1"/>
  <c r="L15" i="1"/>
  <c r="J15" i="1"/>
  <c r="I15" i="1"/>
  <c r="H15" i="1"/>
  <c r="G15" i="1"/>
  <c r="F15" i="1"/>
  <c r="E15" i="1"/>
  <c r="D15" i="1"/>
  <c r="C15" i="1"/>
  <c r="N14" i="1"/>
  <c r="L14" i="1"/>
  <c r="J14" i="1"/>
  <c r="I14" i="1"/>
  <c r="H14" i="1"/>
  <c r="G14" i="1"/>
  <c r="F14" i="1"/>
  <c r="E14" i="1"/>
  <c r="D14" i="1"/>
  <c r="C14" i="1"/>
  <c r="N13" i="1"/>
  <c r="L13" i="1"/>
  <c r="J13" i="1"/>
  <c r="I13" i="1"/>
  <c r="H13" i="1"/>
  <c r="G13" i="1"/>
  <c r="F13" i="1"/>
  <c r="E13" i="1"/>
  <c r="D13" i="1"/>
  <c r="C13" i="1"/>
  <c r="O12" i="1"/>
  <c r="J12" i="1"/>
  <c r="D12" i="1"/>
  <c r="C12" i="1"/>
  <c r="N11" i="1"/>
  <c r="M11" i="1"/>
  <c r="L11" i="1"/>
  <c r="J11" i="1"/>
  <c r="I11" i="1"/>
  <c r="H11" i="1"/>
  <c r="G11" i="1"/>
  <c r="F11" i="1"/>
  <c r="E11" i="1"/>
  <c r="D11" i="1"/>
  <c r="C11" i="1"/>
  <c r="N10" i="1"/>
  <c r="L10" i="1"/>
  <c r="J10" i="1"/>
  <c r="I10" i="1"/>
  <c r="H10" i="1"/>
  <c r="G10" i="1"/>
  <c r="F10" i="1"/>
  <c r="E10" i="1"/>
  <c r="D10" i="1"/>
  <c r="C10" i="1"/>
  <c r="J9" i="1"/>
  <c r="H9" i="1"/>
  <c r="G9" i="1"/>
  <c r="F9" i="1"/>
  <c r="E9" i="1"/>
  <c r="D9" i="1"/>
  <c r="C9" i="1"/>
  <c r="O9" i="1" s="1"/>
  <c r="J8" i="1"/>
  <c r="F8" i="1"/>
  <c r="E8" i="1"/>
  <c r="O8" i="1" s="1"/>
  <c r="J7" i="1"/>
  <c r="H7" i="1"/>
  <c r="G7" i="1"/>
  <c r="F7" i="1"/>
  <c r="E7" i="1"/>
  <c r="D7" i="1"/>
  <c r="C7" i="1"/>
  <c r="O7" i="1" s="1"/>
  <c r="N6" i="1"/>
  <c r="M6" i="1"/>
  <c r="L6" i="1"/>
  <c r="J6" i="1"/>
  <c r="I6" i="1"/>
  <c r="H6" i="1"/>
  <c r="G6" i="1"/>
  <c r="F6" i="1"/>
  <c r="E6" i="1"/>
  <c r="D6" i="1"/>
  <c r="C6" i="1"/>
  <c r="N5" i="1"/>
  <c r="M5" i="1"/>
  <c r="L5" i="1"/>
  <c r="J5" i="1"/>
  <c r="I5" i="1"/>
  <c r="H5" i="1"/>
  <c r="G5" i="1"/>
  <c r="F5" i="1"/>
  <c r="E5" i="1"/>
  <c r="D5" i="1"/>
  <c r="C5" i="1"/>
  <c r="N4" i="1"/>
  <c r="J4" i="1"/>
  <c r="I4" i="1"/>
  <c r="H4" i="1"/>
  <c r="G4" i="1"/>
  <c r="F4" i="1"/>
  <c r="E4" i="1"/>
  <c r="D4" i="1"/>
  <c r="C4" i="1"/>
  <c r="M15" i="1" l="1"/>
  <c r="O4" i="1"/>
  <c r="M13" i="1"/>
  <c r="O13" i="1" s="1"/>
  <c r="K5" i="1"/>
  <c r="O5" i="1" s="1"/>
  <c r="E75" i="2"/>
  <c r="P75" i="2"/>
  <c r="O16" i="1"/>
  <c r="M75" i="2"/>
  <c r="K15" i="1"/>
  <c r="N75" i="2"/>
  <c r="O14" i="1"/>
  <c r="F75" i="2"/>
  <c r="K6" i="1"/>
  <c r="O6" i="1" s="1"/>
  <c r="Q75" i="2"/>
  <c r="O17" i="1"/>
  <c r="K11" i="1"/>
  <c r="O11" i="1" s="1"/>
  <c r="K10" i="1"/>
  <c r="O10" i="1"/>
  <c r="O15" i="1" l="1"/>
</calcChain>
</file>

<file path=xl/sharedStrings.xml><?xml version="1.0" encoding="utf-8"?>
<sst xmlns="http://schemas.openxmlformats.org/spreadsheetml/2006/main" count="248" uniqueCount="109">
  <si>
    <r>
      <rPr>
        <b/>
        <sz val="22"/>
        <color rgb="FF00DA1A"/>
        <rFont val="Arial"/>
        <family val="2"/>
        <charset val="1"/>
      </rPr>
      <t>PHAT SLUG</t>
    </r>
    <r>
      <rPr>
        <b/>
        <sz val="22"/>
        <color rgb="FFE7E700"/>
        <rFont val="Arial"/>
        <family val="2"/>
        <charset val="1"/>
      </rPr>
      <t xml:space="preserve"> TOURNAMENT</t>
    </r>
  </si>
  <si>
    <t>Posizione</t>
  </si>
  <si>
    <t>Partecipanti</t>
  </si>
  <si>
    <t>B+A</t>
  </si>
  <si>
    <t>C</t>
  </si>
  <si>
    <t>Punteggio finale</t>
  </si>
  <si>
    <t>AngelS93</t>
  </si>
  <si>
    <t>Drakan</t>
  </si>
  <si>
    <t>Etneus95</t>
  </si>
  <si>
    <t>Gigi</t>
  </si>
  <si>
    <t>Hermes</t>
  </si>
  <si>
    <t>JokerRace7</t>
  </si>
  <si>
    <t>Luck Nos</t>
  </si>
  <si>
    <t>Marco repainter</t>
  </si>
  <si>
    <t>NicoMilan93</t>
  </si>
  <si>
    <t>R6 Turbo</t>
  </si>
  <si>
    <t>Stefano</t>
  </si>
  <si>
    <t>THE B!</t>
  </si>
  <si>
    <t>Tia</t>
  </si>
  <si>
    <t>WheelSmith18</t>
  </si>
  <si>
    <t>Penny Racers – Harbour</t>
  </si>
  <si>
    <t>TWXtreme MicroSport</t>
  </si>
  <si>
    <t>Freestoyle 2</t>
  </si>
  <si>
    <t>Botanical Garden 2</t>
  </si>
  <si>
    <t>TABELLE DELLE GIORNATE</t>
  </si>
  <si>
    <t>1° GIORNATA</t>
  </si>
  <si>
    <t>Penny Racers - Harbour</t>
  </si>
  <si>
    <t>JokeRace7</t>
  </si>
  <si>
    <t>giro veloce</t>
  </si>
  <si>
    <t>ultimo giro</t>
  </si>
  <si>
    <t>A</t>
  </si>
  <si>
    <t>tempo 2° auto</t>
  </si>
  <si>
    <t>tempo partecipante</t>
  </si>
  <si>
    <t>B</t>
  </si>
  <si>
    <t>tempo gara</t>
  </si>
  <si>
    <t>1:44:951</t>
  </si>
  <si>
    <t>1:38:738</t>
  </si>
  <si>
    <t>1:38:083</t>
  </si>
  <si>
    <t>1:43:561</t>
  </si>
  <si>
    <t>1:44:481</t>
  </si>
  <si>
    <t>1:42:409</t>
  </si>
  <si>
    <t>1:38:312</t>
  </si>
  <si>
    <t>1:44:927</t>
  </si>
  <si>
    <t>1:39:021</t>
  </si>
  <si>
    <t>1:41:137</t>
  </si>
  <si>
    <t>1:41:628</t>
  </si>
  <si>
    <t>1:41:953</t>
  </si>
  <si>
    <t>1:48:844</t>
  </si>
  <si>
    <t>2° GIORNATA</t>
  </si>
  <si>
    <t>1:39:715</t>
  </si>
  <si>
    <t>1:33:476</t>
  </si>
  <si>
    <t>1:36:521</t>
  </si>
  <si>
    <t>1:37:761</t>
  </si>
  <si>
    <t>1:40:407</t>
  </si>
  <si>
    <t>1:38:998</t>
  </si>
  <si>
    <t>1:35:727</t>
  </si>
  <si>
    <t>1:33:855</t>
  </si>
  <si>
    <t>1:35:417</t>
  </si>
  <si>
    <t>1:38:911</t>
  </si>
  <si>
    <t>1:38:240</t>
  </si>
  <si>
    <t>1:34:215</t>
  </si>
  <si>
    <t>1:41:048</t>
  </si>
  <si>
    <t>3° GIORNATA</t>
  </si>
  <si>
    <t>2:03:849</t>
  </si>
  <si>
    <t>1:56:374</t>
  </si>
  <si>
    <t>1:55:399</t>
  </si>
  <si>
    <t>1:58:052</t>
  </si>
  <si>
    <t>2:01:799</t>
  </si>
  <si>
    <t>1:57:293</t>
  </si>
  <si>
    <t>2:00:937</t>
  </si>
  <si>
    <t>1:58:979</t>
  </si>
  <si>
    <t>1:59:602</t>
  </si>
  <si>
    <t>1:57:071</t>
  </si>
  <si>
    <t>1:57:749</t>
  </si>
  <si>
    <t>1:59:774</t>
  </si>
  <si>
    <t>4° GIORNATA</t>
  </si>
  <si>
    <t>1:44:716</t>
  </si>
  <si>
    <t>1:32:725</t>
  </si>
  <si>
    <t>1:35:830</t>
  </si>
  <si>
    <t>1:36:176</t>
  </si>
  <si>
    <t>1:35:092</t>
  </si>
  <si>
    <t>1:33:667</t>
  </si>
  <si>
    <t>1:40:402</t>
  </si>
  <si>
    <t>1:40:172</t>
  </si>
  <si>
    <t>1:34:699</t>
  </si>
  <si>
    <t>1:46:483</t>
  </si>
  <si>
    <t>5° GIORNATA</t>
  </si>
  <si>
    <t>6° GIORNATA</t>
  </si>
  <si>
    <t>Winter Park</t>
  </si>
  <si>
    <t>1:29:422</t>
  </si>
  <si>
    <t>1:30:401</t>
  </si>
  <si>
    <t>1:28:258</t>
  </si>
  <si>
    <t>1:27:254</t>
  </si>
  <si>
    <t>1:25:527</t>
  </si>
  <si>
    <t>1:30:982</t>
  </si>
  <si>
    <t>1:23:233</t>
  </si>
  <si>
    <t>1:24:431</t>
  </si>
  <si>
    <t>1:22:885</t>
  </si>
  <si>
    <t>Mikes Medieval Mahem</t>
  </si>
  <si>
    <t>2:06:804</t>
  </si>
  <si>
    <t>2:09:900</t>
  </si>
  <si>
    <t>2:14:376</t>
  </si>
  <si>
    <t>2:04:382</t>
  </si>
  <si>
    <t>2:14:480</t>
  </si>
  <si>
    <t>2:04:985</t>
  </si>
  <si>
    <t>2:06:839</t>
  </si>
  <si>
    <t>2:03:873</t>
  </si>
  <si>
    <t>2:23:403</t>
  </si>
  <si>
    <t>2:08:104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</si>
</sst>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22"/>
      <color rgb="FF00DA1A"/>
      <name val="Arial"/>
      <family val="2"/>
      <charset val="1"/>
    </font>
    <font>
      <b/>
      <sz val="22"/>
      <color rgb="FFE7E700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CC00"/>
      <name val="Arial"/>
      <family val="2"/>
      <charset val="1"/>
    </font>
    <font>
      <b/>
      <sz val="10"/>
      <color rgb="FF00FF66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20"/>
      <color rgb="FF00CC00"/>
      <name val="Arial"/>
      <family val="2"/>
      <charset val="1"/>
    </font>
    <font>
      <b/>
      <sz val="10"/>
      <color rgb="FF00CC00"/>
      <name val="Arial"/>
      <family val="2"/>
      <charset val="1"/>
    </font>
    <font>
      <b/>
      <sz val="10"/>
      <color theme="7" tint="0.3999755851924192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E7E700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1" xfId="0" applyFont="1" applyFill="1" applyBorder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5" fillId="3" borderId="3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5" fontId="0" fillId="0" borderId="0" xfId="0" applyNumberFormat="1"/>
    <xf numFmtId="0" fontId="11" fillId="0" borderId="3" xfId="0" applyFont="1" applyBorder="1" applyAlignment="1">
      <alignment horizontal="center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DA1A"/>
      <rgbColor rgb="FF0000FF"/>
      <rgbColor rgb="FFFFFF00"/>
      <rgbColor rgb="FFFF00FF"/>
      <rgbColor rgb="FF00FF66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E7E7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CC0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0" zoomScaleNormal="90" workbookViewId="0">
      <selection activeCell="O6" sqref="O6"/>
    </sheetView>
  </sheetViews>
  <sheetFormatPr defaultRowHeight="12.75" x14ac:dyDescent="0.2"/>
  <cols>
    <col min="1" max="1" width="10.42578125" customWidth="1"/>
    <col min="2" max="2" width="15.42578125" customWidth="1"/>
    <col min="3" max="14" width="8.140625" customWidth="1"/>
    <col min="15" max="15" width="19.140625" customWidth="1"/>
    <col min="16" max="1025" width="8.7109375" customWidth="1"/>
  </cols>
  <sheetData>
    <row r="1" spans="1:1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7.25" customHeight="1" x14ac:dyDescent="0.25">
      <c r="A3" s="1" t="s">
        <v>1</v>
      </c>
      <c r="B3" s="2" t="s">
        <v>2</v>
      </c>
      <c r="C3" s="3" t="s">
        <v>3</v>
      </c>
      <c r="D3" s="4" t="s">
        <v>4</v>
      </c>
      <c r="E3" s="3" t="s">
        <v>3</v>
      </c>
      <c r="F3" s="4" t="s">
        <v>4</v>
      </c>
      <c r="G3" s="3" t="s">
        <v>3</v>
      </c>
      <c r="H3" s="4" t="s">
        <v>4</v>
      </c>
      <c r="I3" s="3" t="s">
        <v>3</v>
      </c>
      <c r="J3" s="4" t="s">
        <v>4</v>
      </c>
      <c r="K3" s="3" t="s">
        <v>3</v>
      </c>
      <c r="L3" s="4" t="s">
        <v>4</v>
      </c>
      <c r="M3" s="3" t="s">
        <v>3</v>
      </c>
      <c r="N3" s="4" t="s">
        <v>4</v>
      </c>
      <c r="O3" s="5" t="s">
        <v>5</v>
      </c>
    </row>
    <row r="4" spans="1:15" ht="17.25" customHeight="1" x14ac:dyDescent="0.25">
      <c r="A4" s="6">
        <v>9</v>
      </c>
      <c r="B4" s="7" t="s">
        <v>6</v>
      </c>
      <c r="C4" s="8">
        <f>Giornate!D12+Giornate!D9</f>
        <v>15.488</v>
      </c>
      <c r="D4" s="9">
        <f>Giornate!D14</f>
        <v>1</v>
      </c>
      <c r="E4" s="10">
        <f>Giornate!D24+Giornate!D27</f>
        <v>4.7060000000000031</v>
      </c>
      <c r="F4" s="9">
        <f>Giornate!D29</f>
        <v>1.5</v>
      </c>
      <c r="G4" s="10">
        <f>Giornate!D39+Giornate!D42</f>
        <v>3.7469999999999999</v>
      </c>
      <c r="H4" s="9">
        <f>Giornate!D44</f>
        <v>1</v>
      </c>
      <c r="I4" s="10">
        <f>Giornate!D54+Giornate!D57</f>
        <v>3.63900000000001</v>
      </c>
      <c r="J4" s="9">
        <f>Giornate!D59</f>
        <v>2</v>
      </c>
      <c r="K4" s="44">
        <v>4.2750000000000004</v>
      </c>
      <c r="L4" s="45"/>
      <c r="M4" s="10">
        <f>Giornate!D84+Giornate!D87</f>
        <v>5.5529999999999973</v>
      </c>
      <c r="N4" s="9">
        <f>Giornate!D89</f>
        <v>2</v>
      </c>
      <c r="O4" s="11">
        <f t="shared" ref="O4:O17" si="0">C4+D4+E4+F4+G4+H4+I4+J4+K4+L4+M4+N4</f>
        <v>44.908000000000008</v>
      </c>
    </row>
    <row r="5" spans="1:15" ht="17.25" customHeight="1" x14ac:dyDescent="0.25">
      <c r="A5" s="12">
        <v>1</v>
      </c>
      <c r="B5" s="7" t="s">
        <v>7</v>
      </c>
      <c r="C5" s="8">
        <f>Giornate!E12+Giornate!E9</f>
        <v>26.209000000000003</v>
      </c>
      <c r="D5" s="9">
        <f>Giornate!E14</f>
        <v>5.5</v>
      </c>
      <c r="E5" s="10">
        <f>Giornate!E24+Giornate!E27</f>
        <v>20.554000000000002</v>
      </c>
      <c r="F5" s="9">
        <f>Giornate!E29</f>
        <v>6.5</v>
      </c>
      <c r="G5" s="10">
        <f>Giornate!E39+Giornate!E42</f>
        <v>24.441000000000003</v>
      </c>
      <c r="H5" s="9">
        <f>Giornate!E44</f>
        <v>6</v>
      </c>
      <c r="I5" s="10">
        <f>Giornate!E54+Giornate!E57</f>
        <v>22.822000000000003</v>
      </c>
      <c r="J5" s="9">
        <f>Giornate!E59</f>
        <v>6</v>
      </c>
      <c r="K5" s="10">
        <f>Giornate!E69+Giornate!E72</f>
        <v>29.210999999999999</v>
      </c>
      <c r="L5" s="9">
        <f>Giornate!E74</f>
        <v>6</v>
      </c>
      <c r="M5" s="10">
        <f>Giornate!E84+Giornate!E87</f>
        <v>25.279000000000003</v>
      </c>
      <c r="N5" s="9">
        <f>Giornate!E89</f>
        <v>6</v>
      </c>
      <c r="O5" s="11">
        <f t="shared" si="0"/>
        <v>184.51600000000002</v>
      </c>
    </row>
    <row r="6" spans="1:15" ht="17.25" customHeight="1" x14ac:dyDescent="0.25">
      <c r="A6" s="51">
        <v>2</v>
      </c>
      <c r="B6" s="7" t="s">
        <v>8</v>
      </c>
      <c r="C6" s="8">
        <f>Giornate!F12+Giornate!F9</f>
        <v>25.647000000000006</v>
      </c>
      <c r="D6" s="9">
        <f>Giornate!F14</f>
        <v>6.5</v>
      </c>
      <c r="E6" s="10">
        <f>Giornate!F24+Giornate!F27</f>
        <v>17.799999999999997</v>
      </c>
      <c r="F6" s="9">
        <f>Giornate!F29</f>
        <v>4</v>
      </c>
      <c r="G6" s="10">
        <f>Giornate!F39+Giornate!F42</f>
        <v>12.700999999999993</v>
      </c>
      <c r="H6" s="9">
        <f>Giornate!F44</f>
        <v>6.5</v>
      </c>
      <c r="I6" s="10">
        <f>Giornate!F54+Giornate!F57</f>
        <v>19.528000000000006</v>
      </c>
      <c r="J6" s="9">
        <f>Giornate!F59</f>
        <v>4</v>
      </c>
      <c r="K6" s="10">
        <f>Giornate!F69+Giornate!F72</f>
        <v>31.254999999999995</v>
      </c>
      <c r="L6" s="9">
        <f>Giornate!F74</f>
        <v>4</v>
      </c>
      <c r="M6" s="10">
        <f>Giornate!F84+Giornate!F87</f>
        <v>29.09899999999999</v>
      </c>
      <c r="N6" s="9">
        <f>Giornate!F89</f>
        <v>5</v>
      </c>
      <c r="O6" s="11">
        <f t="shared" si="0"/>
        <v>166.02999999999997</v>
      </c>
    </row>
    <row r="7" spans="1:15" ht="17.25" customHeight="1" x14ac:dyDescent="0.25">
      <c r="A7" s="14">
        <v>10</v>
      </c>
      <c r="B7" s="7" t="s">
        <v>9</v>
      </c>
      <c r="C7" s="8">
        <f>Giornate!G12+Giornate!G9</f>
        <v>16.60799999999999</v>
      </c>
      <c r="D7" s="9">
        <f>Giornate!G14</f>
        <v>2.5</v>
      </c>
      <c r="E7" s="10">
        <f>Giornate!G24+Giornate!G27</f>
        <v>4.8140000000000072</v>
      </c>
      <c r="F7" s="9">
        <f>Giornate!G29</f>
        <v>3.5</v>
      </c>
      <c r="G7" s="10">
        <f>Giornate!G39+Giornate!G42</f>
        <v>6.0629999999999882</v>
      </c>
      <c r="H7" s="9">
        <f>Giornate!G44</f>
        <v>4</v>
      </c>
      <c r="I7" s="41">
        <v>1.0640000000000001</v>
      </c>
      <c r="J7" s="41">
        <f>Giornate!G59</f>
        <v>0</v>
      </c>
      <c r="K7" s="48">
        <v>4.2750000000000004</v>
      </c>
      <c r="L7" s="45"/>
      <c r="M7" s="44">
        <v>0.84099999999999997</v>
      </c>
      <c r="N7" s="45"/>
      <c r="O7" s="11">
        <f t="shared" si="0"/>
        <v>43.664999999999985</v>
      </c>
    </row>
    <row r="8" spans="1:15" ht="17.25" customHeight="1" x14ac:dyDescent="0.25">
      <c r="A8" s="14">
        <v>13</v>
      </c>
      <c r="B8" s="7" t="s">
        <v>10</v>
      </c>
      <c r="C8" s="42">
        <v>3.5209999999999999</v>
      </c>
      <c r="D8" s="42"/>
      <c r="E8" s="15">
        <f>Giornate!H24+Giornate!H27</f>
        <v>13.055000000000007</v>
      </c>
      <c r="F8" s="9">
        <f>Giornate!H29</f>
        <v>1</v>
      </c>
      <c r="G8" s="43">
        <v>1.4850000000000001</v>
      </c>
      <c r="H8" s="43"/>
      <c r="I8" s="41">
        <v>1.0640000000000001</v>
      </c>
      <c r="J8" s="41">
        <f>Giornate!H59</f>
        <v>0</v>
      </c>
      <c r="K8" s="48">
        <v>4.2750000000000004</v>
      </c>
      <c r="L8" s="45"/>
      <c r="M8" s="44">
        <v>0.84099999999999997</v>
      </c>
      <c r="N8" s="45"/>
      <c r="O8" s="11">
        <f t="shared" si="0"/>
        <v>25.241000000000007</v>
      </c>
    </row>
    <row r="9" spans="1:15" ht="17.25" customHeight="1" x14ac:dyDescent="0.25">
      <c r="A9" s="14">
        <v>11</v>
      </c>
      <c r="B9" s="7" t="s">
        <v>11</v>
      </c>
      <c r="C9" s="8">
        <f>Giornate!I12+Giornate!I9</f>
        <v>14.995000000000005</v>
      </c>
      <c r="D9" s="9">
        <f>Giornate!I14</f>
        <v>2</v>
      </c>
      <c r="E9" s="10">
        <f>Giornate!I24+Giornate!I27</f>
        <v>5.4429999999999978</v>
      </c>
      <c r="F9" s="9">
        <f>Giornate!I29</f>
        <v>2</v>
      </c>
      <c r="G9" s="10">
        <f>Giornate!I39+Giornate!I42</f>
        <v>1.4699999999999989</v>
      </c>
      <c r="H9" s="9">
        <f>Giornate!I44</f>
        <v>1.5</v>
      </c>
      <c r="I9" s="41">
        <v>1.0640000000000001</v>
      </c>
      <c r="J9" s="41">
        <f>Giornate!I59</f>
        <v>0</v>
      </c>
      <c r="K9" s="48">
        <v>4.2750000000000004</v>
      </c>
      <c r="L9" s="45"/>
      <c r="M9" s="44">
        <v>0.84099999999999997</v>
      </c>
      <c r="N9" s="45"/>
      <c r="O9" s="11">
        <f t="shared" si="0"/>
        <v>33.588000000000001</v>
      </c>
    </row>
    <row r="10" spans="1:15" ht="17.25" customHeight="1" x14ac:dyDescent="0.25">
      <c r="A10" s="6">
        <v>6</v>
      </c>
      <c r="B10" s="7" t="s">
        <v>12</v>
      </c>
      <c r="C10" s="8">
        <f>Giornate!J12+Giornate!J9</f>
        <v>22.030999999999992</v>
      </c>
      <c r="D10" s="9">
        <f>Giornate!J14</f>
        <v>3</v>
      </c>
      <c r="E10" s="10">
        <f>Giornate!J24+Giornate!J27</f>
        <v>20.314999999999998</v>
      </c>
      <c r="F10" s="9">
        <f>Giornate!J29</f>
        <v>4.5</v>
      </c>
      <c r="G10" s="10">
        <f>Giornate!J39+Giornate!J42</f>
        <v>10.739000000000004</v>
      </c>
      <c r="H10" s="9">
        <f>Giornate!J44</f>
        <v>5</v>
      </c>
      <c r="I10" s="10">
        <f>Giornate!J54+Giornate!J57</f>
        <v>18.081000000000003</v>
      </c>
      <c r="J10" s="9">
        <f>Giornate!J59</f>
        <v>3.5</v>
      </c>
      <c r="K10" s="10">
        <f>Giornate!J69+Giornate!J72</f>
        <v>20.067999999999998</v>
      </c>
      <c r="L10" s="9">
        <f>Giornate!J74</f>
        <v>3</v>
      </c>
      <c r="M10" s="10">
        <f>Giornate!J84+Giornate!J87</f>
        <v>27.235999999999983</v>
      </c>
      <c r="N10" s="9">
        <f>Giornate!J89</f>
        <v>3</v>
      </c>
      <c r="O10" s="11">
        <f t="shared" si="0"/>
        <v>140.46999999999997</v>
      </c>
    </row>
    <row r="11" spans="1:15" ht="17.25" customHeight="1" x14ac:dyDescent="0.25">
      <c r="A11" s="14">
        <v>7</v>
      </c>
      <c r="B11" s="7" t="s">
        <v>13</v>
      </c>
      <c r="C11" s="8">
        <f>Giornate!K12+Giornate!K9</f>
        <v>19.242000000000004</v>
      </c>
      <c r="D11" s="9">
        <f>Giornate!K14</f>
        <v>6</v>
      </c>
      <c r="E11" s="10">
        <f>Giornate!K24+Giornate!K27</f>
        <v>15.97699999999999</v>
      </c>
      <c r="F11" s="9">
        <f>Giornate!K29</f>
        <v>6</v>
      </c>
      <c r="G11" s="10">
        <f>Giornate!K39+Giornate!K42</f>
        <v>9.4280000000000115</v>
      </c>
      <c r="H11" s="9">
        <f>Giornate!K44</f>
        <v>2</v>
      </c>
      <c r="I11" s="10">
        <f>Giornate!K54+Giornate!K57</f>
        <v>22.195999999999998</v>
      </c>
      <c r="J11" s="9">
        <f>Giornate!K59</f>
        <v>4.5</v>
      </c>
      <c r="K11" s="10">
        <f>Giornate!K69+Giornate!K72</f>
        <v>16.533999999999992</v>
      </c>
      <c r="L11" s="9">
        <f>Giornate!K74</f>
        <v>2.5</v>
      </c>
      <c r="M11" s="10">
        <f>Giornate!K84+Giornate!K87</f>
        <v>23.658000000000015</v>
      </c>
      <c r="N11" s="9">
        <f>Giornate!K89</f>
        <v>4</v>
      </c>
      <c r="O11" s="11">
        <f t="shared" si="0"/>
        <v>132.03500000000003</v>
      </c>
    </row>
    <row r="12" spans="1:15" ht="17.25" customHeight="1" x14ac:dyDescent="0.25">
      <c r="A12" s="14">
        <v>14</v>
      </c>
      <c r="B12" s="7" t="s">
        <v>14</v>
      </c>
      <c r="C12" s="8">
        <f>Giornate!L12+Giornate!L9</f>
        <v>8.7719999999999914</v>
      </c>
      <c r="D12" s="9">
        <f>Giornate!L14</f>
        <v>1.5</v>
      </c>
      <c r="E12" s="41">
        <v>1.2529999999999999</v>
      </c>
      <c r="F12" s="41"/>
      <c r="G12" s="46">
        <v>1.4850000000000001</v>
      </c>
      <c r="H12" s="46"/>
      <c r="I12" s="41">
        <v>1.0640000000000001</v>
      </c>
      <c r="J12" s="41">
        <f>Giornate!L59</f>
        <v>0</v>
      </c>
      <c r="K12" s="48">
        <v>4.2750000000000004</v>
      </c>
      <c r="L12" s="45"/>
      <c r="M12" s="44">
        <v>0.84099999999999997</v>
      </c>
      <c r="N12" s="45"/>
      <c r="O12" s="11">
        <f t="shared" si="0"/>
        <v>19.189999999999991</v>
      </c>
    </row>
    <row r="13" spans="1:15" ht="17.25" customHeight="1" x14ac:dyDescent="0.25">
      <c r="A13" s="14">
        <v>4</v>
      </c>
      <c r="B13" s="7" t="s">
        <v>15</v>
      </c>
      <c r="C13" s="8">
        <f>Giornate!M12+Giornate!M9</f>
        <v>16.710999999999999</v>
      </c>
      <c r="D13" s="9">
        <f>Giornate!M14</f>
        <v>5</v>
      </c>
      <c r="E13" s="10">
        <f>Giornate!M24+Giornate!M27</f>
        <v>17.894000000000005</v>
      </c>
      <c r="F13" s="9">
        <f>Giornate!M29</f>
        <v>5</v>
      </c>
      <c r="G13" s="10">
        <f>Giornate!M39+Giornate!M42</f>
        <v>4.5760000000000076</v>
      </c>
      <c r="H13" s="9">
        <f>Giornate!M44</f>
        <v>3.5</v>
      </c>
      <c r="I13" s="10">
        <f>Giornate!M54+Giornate!M57</f>
        <v>18.346999999999994</v>
      </c>
      <c r="J13" s="9">
        <f>Giornate!M59</f>
        <v>5.5</v>
      </c>
      <c r="K13" s="10">
        <f>Giornate!M69+Giornate!M72</f>
        <v>28.727999999999994</v>
      </c>
      <c r="L13" s="9">
        <f>Giornate!M74</f>
        <v>5.5</v>
      </c>
      <c r="M13" s="10">
        <f>Giornate!M84+Giornate!M87</f>
        <v>35.930000000000007</v>
      </c>
      <c r="N13" s="9">
        <f>Giornate!M89</f>
        <v>4.5</v>
      </c>
      <c r="O13" s="11">
        <f t="shared" si="0"/>
        <v>151.18600000000001</v>
      </c>
    </row>
    <row r="14" spans="1:15" ht="17.25" customHeight="1" x14ac:dyDescent="0.25">
      <c r="A14" s="16">
        <v>8</v>
      </c>
      <c r="B14" s="7" t="s">
        <v>16</v>
      </c>
      <c r="C14" s="8">
        <f>Giornate!N12+Giornate!N9</f>
        <v>21.944000000000003</v>
      </c>
      <c r="D14" s="9">
        <f>Giornate!N14</f>
        <v>4.5</v>
      </c>
      <c r="E14" s="10">
        <f>Giornate!N24+Giornate!N27</f>
        <v>17.894999999999996</v>
      </c>
      <c r="F14" s="9">
        <f>Giornate!N29</f>
        <v>2.5</v>
      </c>
      <c r="G14" s="10">
        <f>Giornate!N39+Giornate!N42</f>
        <v>18.111999999999995</v>
      </c>
      <c r="H14" s="9">
        <f>Giornate!N44</f>
        <v>3</v>
      </c>
      <c r="I14" s="10">
        <f>Giornate!N54+Giornate!N57</f>
        <v>11.593999999999994</v>
      </c>
      <c r="J14" s="9">
        <f>Giornate!N59</f>
        <v>2.5</v>
      </c>
      <c r="K14" s="10">
        <f>Giornate!N69+Giornate!N72</f>
        <v>17.430999999999997</v>
      </c>
      <c r="L14" s="9">
        <f>Giornate!N74</f>
        <v>4.5</v>
      </c>
      <c r="M14" s="10">
        <f>Giornate!N84+Giornate!N87</f>
        <v>9.7369999999999948</v>
      </c>
      <c r="N14" s="9">
        <f>Giornate!N89</f>
        <v>2.5</v>
      </c>
      <c r="O14" s="11">
        <f t="shared" si="0"/>
        <v>116.21299999999998</v>
      </c>
    </row>
    <row r="15" spans="1:15" ht="17.25" customHeight="1" x14ac:dyDescent="0.25">
      <c r="A15" s="14">
        <v>5</v>
      </c>
      <c r="B15" s="7" t="s">
        <v>17</v>
      </c>
      <c r="C15" s="8">
        <f>Giornate!O9+Giornate!O12</f>
        <v>17.210999999999999</v>
      </c>
      <c r="D15" s="9">
        <f>Giornate!O14</f>
        <v>4</v>
      </c>
      <c r="E15" s="10">
        <f>Giornate!O24+Giornate!O27</f>
        <v>17.094000000000008</v>
      </c>
      <c r="F15" s="9">
        <f>Giornate!O29</f>
        <v>3</v>
      </c>
      <c r="G15" s="10">
        <f>Giornate!O39+Giornate!O42</f>
        <v>19.824999999999989</v>
      </c>
      <c r="H15" s="9">
        <f>Giornate!O44</f>
        <v>5.5</v>
      </c>
      <c r="I15" s="10">
        <f>Giornate!O54+Giornate!O57</f>
        <v>20.320000000000007</v>
      </c>
      <c r="J15" s="9">
        <f>Giornate!O59</f>
        <v>3</v>
      </c>
      <c r="K15" s="10">
        <f>Giornate!O69+Giornate!O72</f>
        <v>22.480999999999995</v>
      </c>
      <c r="L15" s="9">
        <f>Giornate!O74</f>
        <v>2</v>
      </c>
      <c r="M15" s="10">
        <f>Giornate!O84+Giornate!O87</f>
        <v>27.303999999999981</v>
      </c>
      <c r="N15" s="9">
        <f>Giornate!O89</f>
        <v>3.5</v>
      </c>
      <c r="O15" s="11">
        <f t="shared" si="0"/>
        <v>145.23499999999999</v>
      </c>
    </row>
    <row r="16" spans="1:15" ht="17.25" customHeight="1" x14ac:dyDescent="0.25">
      <c r="A16" s="13">
        <v>3</v>
      </c>
      <c r="B16" s="7" t="s">
        <v>18</v>
      </c>
      <c r="C16" s="8">
        <f>Giornate!P9+Giornate!P12</f>
        <v>19.064999999999998</v>
      </c>
      <c r="D16" s="9">
        <f>Giornate!P14</f>
        <v>3.5</v>
      </c>
      <c r="E16" s="10">
        <f>Giornate!P24+Giornate!P27</f>
        <v>18.882999999999996</v>
      </c>
      <c r="F16" s="9">
        <f>Giornate!P29</f>
        <v>5.5</v>
      </c>
      <c r="G16" s="10">
        <f>Giornate!P39+Giornate!P42</f>
        <v>18.88300000000001</v>
      </c>
      <c r="H16" s="9">
        <f>Giornate!P44</f>
        <v>4.5</v>
      </c>
      <c r="I16" s="10">
        <f>Giornate!P54+Giornate!P57</f>
        <v>21.549000000000007</v>
      </c>
      <c r="J16" s="9">
        <f>Giornate!P59</f>
        <v>5</v>
      </c>
      <c r="K16" s="10">
        <f>Giornate!P69+Giornate!P72</f>
        <v>30.498000000000005</v>
      </c>
      <c r="L16" s="9">
        <f>Giornate!P74</f>
        <v>5</v>
      </c>
      <c r="M16" s="10">
        <f>Giornate!P84+Giornate!P87</f>
        <v>23.831999999999994</v>
      </c>
      <c r="N16" s="9">
        <f>Giornate!P89</f>
        <v>5.5</v>
      </c>
      <c r="O16" s="11">
        <f t="shared" si="0"/>
        <v>161.71</v>
      </c>
    </row>
    <row r="17" spans="1:15" ht="17.25" customHeight="1" x14ac:dyDescent="0.25">
      <c r="A17" s="14">
        <v>12</v>
      </c>
      <c r="B17" s="7" t="s">
        <v>19</v>
      </c>
      <c r="C17" s="8">
        <f>Giornate!Q9+Giornate!Q12</f>
        <v>6.0420000000000016</v>
      </c>
      <c r="D17" s="9">
        <f>Giornate!Q14</f>
        <v>0.5</v>
      </c>
      <c r="E17" s="10">
        <f>Giornate!Q24+Giornate!Q27</f>
        <v>1.5060000000000002</v>
      </c>
      <c r="F17" s="9">
        <f>Giornate!Q29</f>
        <v>0.5</v>
      </c>
      <c r="G17" s="10">
        <f>Giornate!Q39+Giornate!Q42</f>
        <v>8.3050000000000068</v>
      </c>
      <c r="H17" s="9">
        <f>Giornate!Q44</f>
        <v>2.5</v>
      </c>
      <c r="I17" s="10">
        <f>Giornate!Q54+Giornate!Q57</f>
        <v>0.62800000000000011</v>
      </c>
      <c r="J17" s="9">
        <f>Giornate!Q59</f>
        <v>1.5</v>
      </c>
      <c r="K17" s="10">
        <f>Giornate!Q69+Giornate!Q72</f>
        <v>5.0500000000000114</v>
      </c>
      <c r="L17" s="9">
        <f>Giornate!Q74</f>
        <v>3.5</v>
      </c>
      <c r="M17" s="10">
        <f>Giornate!Q84+Giornate!Q87</f>
        <v>0.18200000000001637</v>
      </c>
      <c r="N17" s="9">
        <f>Giornate!Q89</f>
        <v>1.5</v>
      </c>
      <c r="O17" s="11">
        <f t="shared" si="0"/>
        <v>31.713000000000036</v>
      </c>
    </row>
    <row r="18" spans="1:15" ht="29.25" customHeight="1" x14ac:dyDescent="0.2">
      <c r="C18" s="47" t="s">
        <v>20</v>
      </c>
      <c r="D18" s="47"/>
      <c r="E18" s="47" t="s">
        <v>21</v>
      </c>
      <c r="F18" s="47"/>
      <c r="G18" s="47" t="s">
        <v>22</v>
      </c>
      <c r="H18" s="47"/>
      <c r="I18" s="47" t="s">
        <v>23</v>
      </c>
      <c r="J18" s="47"/>
      <c r="K18" s="47" t="s">
        <v>88</v>
      </c>
      <c r="L18" s="47"/>
      <c r="M18" s="47" t="s">
        <v>98</v>
      </c>
      <c r="N18" s="47"/>
    </row>
  </sheetData>
  <mergeCells count="24">
    <mergeCell ref="K18:L18"/>
    <mergeCell ref="M18:N18"/>
    <mergeCell ref="K7:L7"/>
    <mergeCell ref="K8:L8"/>
    <mergeCell ref="K9:L9"/>
    <mergeCell ref="K12:L12"/>
    <mergeCell ref="M12:N12"/>
    <mergeCell ref="M9:N9"/>
    <mergeCell ref="M8:N8"/>
    <mergeCell ref="M7:N7"/>
    <mergeCell ref="I9:J9"/>
    <mergeCell ref="E12:F12"/>
    <mergeCell ref="G12:H12"/>
    <mergeCell ref="I12:J12"/>
    <mergeCell ref="C18:D18"/>
    <mergeCell ref="E18:F18"/>
    <mergeCell ref="G18:H18"/>
    <mergeCell ref="I18:J18"/>
    <mergeCell ref="A1:O2"/>
    <mergeCell ref="I7:J7"/>
    <mergeCell ref="C8:D8"/>
    <mergeCell ref="G8:H8"/>
    <mergeCell ref="I8:J8"/>
    <mergeCell ref="K4:L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62" zoomScale="90" zoomScaleNormal="90" workbookViewId="0">
      <selection activeCell="F90" sqref="F90"/>
    </sheetView>
  </sheetViews>
  <sheetFormatPr defaultRowHeight="12.75" x14ac:dyDescent="0.2"/>
  <cols>
    <col min="1" max="1" width="12.42578125" customWidth="1"/>
    <col min="2" max="2" width="8.42578125" customWidth="1"/>
    <col min="3" max="3" width="21.42578125" customWidth="1"/>
    <col min="4" max="4" width="10.7109375" customWidth="1"/>
    <col min="5" max="5" width="8.42578125" customWidth="1"/>
    <col min="6" max="6" width="10.28515625" customWidth="1"/>
    <col min="7" max="7" width="8.85546875" customWidth="1"/>
    <col min="8" max="8" width="11" customWidth="1"/>
    <col min="9" max="9" width="12.7109375" customWidth="1"/>
    <col min="10" max="10" width="12.140625" customWidth="1"/>
    <col min="11" max="11" width="15.5703125" customWidth="1"/>
    <col min="12" max="12" width="14.140625" customWidth="1"/>
    <col min="13" max="16" width="8.42578125" customWidth="1"/>
    <col min="17" max="17" width="14.42578125" customWidth="1"/>
    <col min="18" max="1025" width="8.42578125" customWidth="1"/>
  </cols>
  <sheetData>
    <row r="1" spans="1:18" ht="12.75" customHeight="1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17" customFormat="1" ht="17.25" customHeight="1" x14ac:dyDescent="0.2"/>
    <row r="4" spans="1:18" s="17" customFormat="1" ht="17.25" customHeight="1" x14ac:dyDescent="0.2">
      <c r="A4" s="18" t="s">
        <v>25</v>
      </c>
      <c r="C4" s="18" t="s">
        <v>26</v>
      </c>
    </row>
    <row r="5" spans="1:18" s="17" customFormat="1" ht="17.25" customHeight="1" x14ac:dyDescent="0.2"/>
    <row r="6" spans="1:18" s="17" customFormat="1" ht="17.25" customHeight="1" x14ac:dyDescent="0.2"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27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</row>
    <row r="7" spans="1:18" s="17" customFormat="1" ht="17.25" customHeight="1" x14ac:dyDescent="0.2">
      <c r="C7" s="19" t="s">
        <v>28</v>
      </c>
      <c r="D7" s="20">
        <v>51.49</v>
      </c>
      <c r="E7" s="20">
        <v>48.619</v>
      </c>
      <c r="F7" s="20">
        <v>47.344000000000001</v>
      </c>
      <c r="G7" s="20">
        <v>49.427</v>
      </c>
      <c r="H7" s="20"/>
      <c r="I7" s="20">
        <v>50.558</v>
      </c>
      <c r="J7" s="20">
        <v>50.360999999999997</v>
      </c>
      <c r="K7" s="20">
        <v>48.536999999999999</v>
      </c>
      <c r="L7" s="21">
        <v>51.170999999999999</v>
      </c>
      <c r="M7" s="21">
        <v>47.643999999999998</v>
      </c>
      <c r="N7" s="21">
        <v>50.131999999999998</v>
      </c>
      <c r="O7" s="21">
        <v>50.216000000000001</v>
      </c>
      <c r="P7" s="21">
        <v>50.390999999999998</v>
      </c>
      <c r="Q7" s="21">
        <v>51.701999999999998</v>
      </c>
    </row>
    <row r="8" spans="1:18" s="17" customFormat="1" ht="17.25" customHeight="1" x14ac:dyDescent="0.2">
      <c r="C8" s="19" t="s">
        <v>29</v>
      </c>
      <c r="D8" s="20">
        <v>51.49</v>
      </c>
      <c r="E8" s="22">
        <v>48.619</v>
      </c>
      <c r="F8" s="22">
        <v>47.344000000000001</v>
      </c>
      <c r="G8" s="22">
        <v>49.427</v>
      </c>
      <c r="H8" s="22"/>
      <c r="I8" s="22">
        <v>50.558</v>
      </c>
      <c r="J8" s="22">
        <v>50.360999999999997</v>
      </c>
      <c r="K8" s="22">
        <v>48.536999999999999</v>
      </c>
      <c r="L8" s="23">
        <v>51.170999999999999</v>
      </c>
      <c r="M8" s="23">
        <v>47.643999999999998</v>
      </c>
      <c r="N8" s="23">
        <v>50.131999999999998</v>
      </c>
      <c r="O8" s="23">
        <v>50.216000000000001</v>
      </c>
      <c r="P8" s="23">
        <v>50.390999999999998</v>
      </c>
      <c r="Q8" s="23">
        <v>51.701999999999998</v>
      </c>
    </row>
    <row r="9" spans="1:18" s="17" customFormat="1" ht="17.25" customHeight="1" x14ac:dyDescent="0.2">
      <c r="C9" s="24" t="s">
        <v>30</v>
      </c>
      <c r="D9" s="25">
        <f t="shared" ref="D9:Q9" si="0">D7-D8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</row>
    <row r="10" spans="1:18" s="17" customFormat="1" ht="17.25" customHeight="1" x14ac:dyDescent="0.2">
      <c r="C10" s="19" t="s">
        <v>31</v>
      </c>
      <c r="D10" s="22">
        <v>120.43899999999999</v>
      </c>
      <c r="E10" s="22">
        <v>124.947</v>
      </c>
      <c r="F10" s="22">
        <v>123.73</v>
      </c>
      <c r="G10" s="22">
        <v>120.169</v>
      </c>
      <c r="H10" s="22"/>
      <c r="I10" s="22">
        <v>119.476</v>
      </c>
      <c r="J10" s="22">
        <v>124.44</v>
      </c>
      <c r="K10" s="22">
        <v>117.554</v>
      </c>
      <c r="L10" s="27">
        <v>113.699</v>
      </c>
      <c r="M10" s="27">
        <v>115.732</v>
      </c>
      <c r="N10" s="27">
        <v>123.081</v>
      </c>
      <c r="O10" s="27">
        <v>118.839</v>
      </c>
      <c r="P10" s="27">
        <v>121.018</v>
      </c>
      <c r="Q10" s="27">
        <v>114.886</v>
      </c>
    </row>
    <row r="11" spans="1:18" s="17" customFormat="1" ht="17.25" customHeight="1" x14ac:dyDescent="0.2">
      <c r="C11" s="19" t="s">
        <v>32</v>
      </c>
      <c r="D11" s="22">
        <v>104.95099999999999</v>
      </c>
      <c r="E11" s="22">
        <v>98.738</v>
      </c>
      <c r="F11" s="22">
        <v>98.082999999999998</v>
      </c>
      <c r="G11" s="22">
        <v>103.56100000000001</v>
      </c>
      <c r="H11" s="22"/>
      <c r="I11" s="22">
        <v>104.48099999999999</v>
      </c>
      <c r="J11" s="22">
        <v>102.40900000000001</v>
      </c>
      <c r="K11" s="22">
        <v>98.311999999999998</v>
      </c>
      <c r="L11" s="28">
        <v>104.92700000000001</v>
      </c>
      <c r="M11" s="28">
        <v>99.021000000000001</v>
      </c>
      <c r="N11" s="28">
        <v>101.137</v>
      </c>
      <c r="O11" s="28">
        <v>101.628</v>
      </c>
      <c r="P11" s="28">
        <v>101.953</v>
      </c>
      <c r="Q11" s="28">
        <v>108.84399999999999</v>
      </c>
    </row>
    <row r="12" spans="1:18" s="17" customFormat="1" ht="17.25" customHeight="1" x14ac:dyDescent="0.2">
      <c r="C12" s="24" t="s">
        <v>33</v>
      </c>
      <c r="D12" s="25">
        <f t="shared" ref="D12:Q12" si="1">D10-D11</f>
        <v>15.488</v>
      </c>
      <c r="E12" s="25">
        <f t="shared" si="1"/>
        <v>26.209000000000003</v>
      </c>
      <c r="F12" s="25">
        <f t="shared" si="1"/>
        <v>25.647000000000006</v>
      </c>
      <c r="G12" s="25">
        <f t="shared" si="1"/>
        <v>16.60799999999999</v>
      </c>
      <c r="H12" s="25">
        <f t="shared" si="1"/>
        <v>0</v>
      </c>
      <c r="I12" s="25">
        <f t="shared" si="1"/>
        <v>14.995000000000005</v>
      </c>
      <c r="J12" s="25">
        <f t="shared" si="1"/>
        <v>22.030999999999992</v>
      </c>
      <c r="K12" s="25">
        <f t="shared" si="1"/>
        <v>19.242000000000004</v>
      </c>
      <c r="L12" s="26">
        <f t="shared" si="1"/>
        <v>8.7719999999999914</v>
      </c>
      <c r="M12" s="26">
        <f t="shared" si="1"/>
        <v>16.710999999999999</v>
      </c>
      <c r="N12" s="26">
        <f t="shared" si="1"/>
        <v>21.944000000000003</v>
      </c>
      <c r="O12" s="26">
        <f t="shared" si="1"/>
        <v>17.210999999999999</v>
      </c>
      <c r="P12" s="26">
        <f t="shared" si="1"/>
        <v>19.064999999999998</v>
      </c>
      <c r="Q12" s="26">
        <f t="shared" si="1"/>
        <v>6.0420000000000016</v>
      </c>
    </row>
    <row r="13" spans="1:18" s="17" customFormat="1" ht="17.25" customHeight="1" x14ac:dyDescent="0.2">
      <c r="C13" s="29" t="s">
        <v>34</v>
      </c>
      <c r="D13" s="30" t="s">
        <v>35</v>
      </c>
      <c r="E13" s="31" t="s">
        <v>36</v>
      </c>
      <c r="F13" s="31" t="s">
        <v>37</v>
      </c>
      <c r="G13" s="31" t="s">
        <v>38</v>
      </c>
      <c r="H13" s="31"/>
      <c r="I13" s="31" t="s">
        <v>39</v>
      </c>
      <c r="J13" s="31" t="s">
        <v>40</v>
      </c>
      <c r="K13" s="31" t="s">
        <v>41</v>
      </c>
      <c r="L13" s="32" t="s">
        <v>42</v>
      </c>
      <c r="M13" s="32" t="s">
        <v>43</v>
      </c>
      <c r="N13" s="32" t="s">
        <v>44</v>
      </c>
      <c r="O13" s="32" t="s">
        <v>45</v>
      </c>
      <c r="P13" s="32" t="s">
        <v>46</v>
      </c>
      <c r="Q13" s="32" t="s">
        <v>47</v>
      </c>
    </row>
    <row r="14" spans="1:18" s="17" customFormat="1" ht="17.25" customHeight="1" x14ac:dyDescent="0.2">
      <c r="C14" s="24" t="s">
        <v>4</v>
      </c>
      <c r="D14" s="33">
        <v>1</v>
      </c>
      <c r="E14" s="34">
        <v>5.5</v>
      </c>
      <c r="F14" s="34">
        <v>6.5</v>
      </c>
      <c r="G14" s="34">
        <v>2.5</v>
      </c>
      <c r="H14" s="34"/>
      <c r="I14" s="34">
        <v>2</v>
      </c>
      <c r="J14" s="34">
        <v>3</v>
      </c>
      <c r="K14" s="34">
        <v>6</v>
      </c>
      <c r="L14" s="35">
        <v>1.5</v>
      </c>
      <c r="M14" s="35">
        <v>5</v>
      </c>
      <c r="N14" s="35">
        <v>4.5</v>
      </c>
      <c r="O14" s="35">
        <v>4</v>
      </c>
      <c r="P14" s="35">
        <v>3.5</v>
      </c>
      <c r="Q14" s="35">
        <v>0.5</v>
      </c>
    </row>
    <row r="15" spans="1:18" s="17" customFormat="1" ht="17.25" customHeight="1" x14ac:dyDescent="0.2">
      <c r="D15" s="17">
        <f t="shared" ref="D15:Q15" si="2">D14+D12+D9</f>
        <v>16.488</v>
      </c>
      <c r="E15" s="17">
        <f t="shared" si="2"/>
        <v>31.709000000000003</v>
      </c>
      <c r="F15" s="17">
        <f t="shared" si="2"/>
        <v>32.147000000000006</v>
      </c>
      <c r="G15" s="17">
        <f t="shared" si="2"/>
        <v>19.10799999999999</v>
      </c>
      <c r="H15" s="17">
        <f t="shared" si="2"/>
        <v>0</v>
      </c>
      <c r="I15" s="17">
        <f t="shared" si="2"/>
        <v>16.995000000000005</v>
      </c>
      <c r="J15" s="17">
        <f t="shared" si="2"/>
        <v>25.030999999999992</v>
      </c>
      <c r="K15" s="17">
        <f t="shared" si="2"/>
        <v>25.242000000000004</v>
      </c>
      <c r="L15" s="17">
        <f t="shared" si="2"/>
        <v>10.271999999999991</v>
      </c>
      <c r="M15" s="17">
        <f t="shared" si="2"/>
        <v>21.710999999999999</v>
      </c>
      <c r="N15" s="17">
        <f t="shared" si="2"/>
        <v>26.444000000000003</v>
      </c>
      <c r="O15" s="17">
        <f t="shared" si="2"/>
        <v>21.210999999999999</v>
      </c>
      <c r="P15" s="17">
        <f t="shared" si="2"/>
        <v>22.564999999999998</v>
      </c>
      <c r="Q15" s="17">
        <f t="shared" si="2"/>
        <v>6.5420000000000016</v>
      </c>
    </row>
    <row r="16" spans="1:18" s="17" customFormat="1" ht="17.25" customHeight="1" x14ac:dyDescent="0.2"/>
    <row r="17" spans="1:17" s="17" customFormat="1" ht="17.25" customHeight="1" x14ac:dyDescent="0.2"/>
    <row r="18" spans="1:17" s="17" customFormat="1" ht="17.25" customHeight="1" x14ac:dyDescent="0.2"/>
    <row r="19" spans="1:17" s="17" customFormat="1" ht="17.25" customHeight="1" x14ac:dyDescent="0.2">
      <c r="A19" s="18" t="s">
        <v>48</v>
      </c>
      <c r="C19" s="18" t="s">
        <v>21</v>
      </c>
    </row>
    <row r="20" spans="1:17" s="17" customFormat="1" ht="17.25" customHeight="1" x14ac:dyDescent="0.2"/>
    <row r="21" spans="1:17" s="17" customFormat="1" ht="17.25" customHeight="1" x14ac:dyDescent="0.2">
      <c r="D21" s="19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19" t="s">
        <v>27</v>
      </c>
      <c r="J21" s="19" t="s">
        <v>12</v>
      </c>
      <c r="K21" s="19" t="s">
        <v>13</v>
      </c>
      <c r="L21" s="19" t="s">
        <v>14</v>
      </c>
      <c r="M21" s="19" t="s">
        <v>15</v>
      </c>
      <c r="N21" s="19" t="s">
        <v>16</v>
      </c>
      <c r="O21" s="19" t="s">
        <v>17</v>
      </c>
      <c r="P21" s="19" t="s">
        <v>18</v>
      </c>
      <c r="Q21" s="19" t="s">
        <v>19</v>
      </c>
    </row>
    <row r="22" spans="1:17" s="17" customFormat="1" ht="17.25" customHeight="1" x14ac:dyDescent="0.2">
      <c r="C22" s="19" t="s">
        <v>28</v>
      </c>
      <c r="D22" s="20">
        <v>47.186999999999998</v>
      </c>
      <c r="E22" s="20">
        <v>45.634999999999998</v>
      </c>
      <c r="F22" s="20">
        <v>45.982999999999997</v>
      </c>
      <c r="G22" s="20">
        <v>46.387999999999998</v>
      </c>
      <c r="H22" s="20">
        <v>48.183</v>
      </c>
      <c r="I22" s="20">
        <v>48.639000000000003</v>
      </c>
      <c r="J22" s="20">
        <v>47.209000000000003</v>
      </c>
      <c r="K22" s="20">
        <v>45.773000000000003</v>
      </c>
      <c r="L22" s="21"/>
      <c r="M22" s="21">
        <v>46.161000000000001</v>
      </c>
      <c r="N22" s="21">
        <v>46.646999999999998</v>
      </c>
      <c r="O22" s="21">
        <v>48.283000000000001</v>
      </c>
      <c r="P22" s="21">
        <v>46.463999999999999</v>
      </c>
      <c r="Q22" s="21">
        <v>49.215000000000003</v>
      </c>
    </row>
    <row r="23" spans="1:17" s="17" customFormat="1" ht="17.25" customHeight="1" x14ac:dyDescent="0.2">
      <c r="C23" s="19" t="s">
        <v>29</v>
      </c>
      <c r="D23" s="20">
        <v>47.186999999999998</v>
      </c>
      <c r="E23" s="20">
        <v>45.634999999999998</v>
      </c>
      <c r="F23" s="20">
        <v>45.982999999999997</v>
      </c>
      <c r="G23" s="20">
        <v>46.387999999999998</v>
      </c>
      <c r="H23" s="20">
        <v>48.183</v>
      </c>
      <c r="I23" s="20">
        <v>48.639000000000003</v>
      </c>
      <c r="J23" s="22">
        <v>47.209000000000003</v>
      </c>
      <c r="K23" s="22">
        <v>45.773000000000003</v>
      </c>
      <c r="L23" s="23"/>
      <c r="M23" s="21">
        <v>46.161000000000001</v>
      </c>
      <c r="N23" s="21">
        <v>46.646999999999998</v>
      </c>
      <c r="O23" s="23">
        <v>48.283000000000001</v>
      </c>
      <c r="P23" s="21">
        <v>46.463999999999999</v>
      </c>
      <c r="Q23" s="21">
        <v>49.215000000000003</v>
      </c>
    </row>
    <row r="24" spans="1:17" s="17" customFormat="1" ht="17.25" customHeight="1" x14ac:dyDescent="0.2">
      <c r="C24" s="24" t="s">
        <v>30</v>
      </c>
      <c r="D24" s="25">
        <f t="shared" ref="D24:Q24" si="3">D22-D23</f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25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 t="shared" si="3"/>
        <v>0</v>
      </c>
    </row>
    <row r="25" spans="1:17" s="17" customFormat="1" ht="17.25" customHeight="1" x14ac:dyDescent="0.2">
      <c r="C25" s="19" t="s">
        <v>31</v>
      </c>
      <c r="D25" s="22">
        <v>104.42100000000001</v>
      </c>
      <c r="E25" s="22">
        <v>114.03</v>
      </c>
      <c r="F25" s="22">
        <v>114.321</v>
      </c>
      <c r="G25" s="22">
        <v>102.575</v>
      </c>
      <c r="H25" s="22">
        <v>113.462</v>
      </c>
      <c r="I25" s="22">
        <v>104.441</v>
      </c>
      <c r="J25" s="22">
        <v>116.042</v>
      </c>
      <c r="K25" s="22">
        <v>109.83199999999999</v>
      </c>
      <c r="L25" s="27"/>
      <c r="M25" s="27">
        <v>113.31100000000001</v>
      </c>
      <c r="N25" s="27">
        <v>116.806</v>
      </c>
      <c r="O25" s="27">
        <v>115.334</v>
      </c>
      <c r="P25" s="27">
        <v>113.098</v>
      </c>
      <c r="Q25" s="27">
        <v>102.554</v>
      </c>
    </row>
    <row r="26" spans="1:17" s="17" customFormat="1" ht="17.25" customHeight="1" x14ac:dyDescent="0.2">
      <c r="C26" s="19" t="s">
        <v>32</v>
      </c>
      <c r="D26" s="22">
        <v>99.715000000000003</v>
      </c>
      <c r="E26" s="22">
        <v>93.475999999999999</v>
      </c>
      <c r="F26" s="22">
        <v>96.521000000000001</v>
      </c>
      <c r="G26" s="22">
        <v>97.760999999999996</v>
      </c>
      <c r="H26" s="22">
        <v>100.407</v>
      </c>
      <c r="I26" s="22">
        <v>98.998000000000005</v>
      </c>
      <c r="J26" s="22">
        <v>95.727000000000004</v>
      </c>
      <c r="K26" s="22">
        <v>93.855000000000004</v>
      </c>
      <c r="L26" s="28"/>
      <c r="M26" s="28">
        <v>95.417000000000002</v>
      </c>
      <c r="N26" s="28">
        <v>98.911000000000001</v>
      </c>
      <c r="O26" s="28">
        <v>98.24</v>
      </c>
      <c r="P26" s="28">
        <v>94.215000000000003</v>
      </c>
      <c r="Q26" s="28">
        <v>101.048</v>
      </c>
    </row>
    <row r="27" spans="1:17" s="17" customFormat="1" ht="17.25" customHeight="1" x14ac:dyDescent="0.2">
      <c r="C27" s="24" t="s">
        <v>33</v>
      </c>
      <c r="D27" s="25">
        <f t="shared" ref="D27:Q27" si="4">D25-D26</f>
        <v>4.7060000000000031</v>
      </c>
      <c r="E27" s="25">
        <f t="shared" si="4"/>
        <v>20.554000000000002</v>
      </c>
      <c r="F27" s="25">
        <f t="shared" si="4"/>
        <v>17.799999999999997</v>
      </c>
      <c r="G27" s="25">
        <f t="shared" si="4"/>
        <v>4.8140000000000072</v>
      </c>
      <c r="H27" s="25">
        <f t="shared" si="4"/>
        <v>13.055000000000007</v>
      </c>
      <c r="I27" s="25">
        <f t="shared" si="4"/>
        <v>5.4429999999999978</v>
      </c>
      <c r="J27" s="25">
        <f t="shared" si="4"/>
        <v>20.314999999999998</v>
      </c>
      <c r="K27" s="25">
        <f t="shared" si="4"/>
        <v>15.97699999999999</v>
      </c>
      <c r="L27" s="26">
        <f t="shared" si="4"/>
        <v>0</v>
      </c>
      <c r="M27" s="26">
        <f t="shared" si="4"/>
        <v>17.894000000000005</v>
      </c>
      <c r="N27" s="26">
        <f t="shared" si="4"/>
        <v>17.894999999999996</v>
      </c>
      <c r="O27" s="26">
        <f t="shared" si="4"/>
        <v>17.094000000000008</v>
      </c>
      <c r="P27" s="26">
        <f t="shared" si="4"/>
        <v>18.882999999999996</v>
      </c>
      <c r="Q27" s="26">
        <f t="shared" si="4"/>
        <v>1.5060000000000002</v>
      </c>
    </row>
    <row r="28" spans="1:17" s="17" customFormat="1" ht="17.25" customHeight="1" x14ac:dyDescent="0.2">
      <c r="C28" s="29" t="s">
        <v>34</v>
      </c>
      <c r="D28" s="36" t="s">
        <v>49</v>
      </c>
      <c r="E28" s="36" t="s">
        <v>50</v>
      </c>
      <c r="F28" s="36" t="s">
        <v>51</v>
      </c>
      <c r="G28" s="36" t="s">
        <v>52</v>
      </c>
      <c r="H28" s="36" t="s">
        <v>53</v>
      </c>
      <c r="I28" s="36" t="s">
        <v>54</v>
      </c>
      <c r="J28" s="36" t="s">
        <v>55</v>
      </c>
      <c r="K28" s="36" t="s">
        <v>56</v>
      </c>
      <c r="L28" s="36"/>
      <c r="M28" s="36" t="s">
        <v>57</v>
      </c>
      <c r="N28" s="36" t="s">
        <v>58</v>
      </c>
      <c r="O28" s="36" t="s">
        <v>59</v>
      </c>
      <c r="P28" s="36" t="s">
        <v>60</v>
      </c>
      <c r="Q28" s="36" t="s">
        <v>61</v>
      </c>
    </row>
    <row r="29" spans="1:17" s="17" customFormat="1" ht="17.25" customHeight="1" x14ac:dyDescent="0.2">
      <c r="C29" s="24" t="s">
        <v>4</v>
      </c>
      <c r="D29" s="33">
        <v>1.5</v>
      </c>
      <c r="E29" s="34">
        <v>6.5</v>
      </c>
      <c r="F29" s="34">
        <v>4</v>
      </c>
      <c r="G29" s="34">
        <v>3.5</v>
      </c>
      <c r="H29" s="34">
        <v>1</v>
      </c>
      <c r="I29" s="34">
        <v>2</v>
      </c>
      <c r="J29" s="34">
        <v>4.5</v>
      </c>
      <c r="K29" s="34">
        <v>6</v>
      </c>
      <c r="L29" s="35"/>
      <c r="M29" s="35">
        <v>5</v>
      </c>
      <c r="N29" s="35">
        <v>2.5</v>
      </c>
      <c r="O29" s="35">
        <v>3</v>
      </c>
      <c r="P29" s="35">
        <v>5.5</v>
      </c>
      <c r="Q29" s="35">
        <v>0.5</v>
      </c>
    </row>
    <row r="30" spans="1:17" s="17" customFormat="1" ht="17.25" customHeight="1" x14ac:dyDescent="0.2">
      <c r="D30" s="17">
        <f t="shared" ref="D30:Q30" si="5">D29+D27+D24</f>
        <v>6.2060000000000031</v>
      </c>
      <c r="E30" s="17">
        <f t="shared" si="5"/>
        <v>27.054000000000002</v>
      </c>
      <c r="F30" s="17">
        <f t="shared" si="5"/>
        <v>21.799999999999997</v>
      </c>
      <c r="G30" s="17">
        <f t="shared" si="5"/>
        <v>8.3140000000000072</v>
      </c>
      <c r="H30" s="17">
        <f t="shared" si="5"/>
        <v>14.055000000000007</v>
      </c>
      <c r="I30" s="17">
        <f t="shared" si="5"/>
        <v>7.4429999999999978</v>
      </c>
      <c r="J30" s="17">
        <f t="shared" si="5"/>
        <v>24.814999999999998</v>
      </c>
      <c r="K30" s="17">
        <f t="shared" si="5"/>
        <v>21.97699999999999</v>
      </c>
      <c r="L30" s="17">
        <f t="shared" si="5"/>
        <v>0</v>
      </c>
      <c r="M30" s="17">
        <f t="shared" si="5"/>
        <v>22.894000000000005</v>
      </c>
      <c r="N30" s="17">
        <f t="shared" si="5"/>
        <v>20.394999999999996</v>
      </c>
      <c r="O30" s="17">
        <f t="shared" si="5"/>
        <v>20.094000000000008</v>
      </c>
      <c r="P30" s="17">
        <f t="shared" si="5"/>
        <v>24.382999999999996</v>
      </c>
      <c r="Q30" s="17">
        <f t="shared" si="5"/>
        <v>2.0060000000000002</v>
      </c>
    </row>
    <row r="31" spans="1:17" s="17" customFormat="1" ht="17.25" customHeight="1" x14ac:dyDescent="0.2"/>
    <row r="32" spans="1:17" s="17" customFormat="1" ht="17.25" customHeight="1" x14ac:dyDescent="0.2"/>
    <row r="33" spans="1:17" s="17" customFormat="1" ht="17.25" customHeight="1" x14ac:dyDescent="0.2"/>
    <row r="34" spans="1:17" s="17" customFormat="1" ht="17.25" customHeight="1" x14ac:dyDescent="0.2">
      <c r="A34" s="18" t="s">
        <v>62</v>
      </c>
      <c r="C34" s="18" t="s">
        <v>22</v>
      </c>
    </row>
    <row r="35" spans="1:17" s="17" customFormat="1" ht="17.25" customHeight="1" x14ac:dyDescent="0.2"/>
    <row r="36" spans="1:17" s="17" customFormat="1" ht="17.25" customHeight="1" x14ac:dyDescent="0.2">
      <c r="D36" s="19" t="s">
        <v>6</v>
      </c>
      <c r="E36" s="19" t="s">
        <v>7</v>
      </c>
      <c r="F36" s="19" t="s">
        <v>8</v>
      </c>
      <c r="G36" s="19" t="s">
        <v>9</v>
      </c>
      <c r="H36" s="19" t="s">
        <v>10</v>
      </c>
      <c r="I36" s="19" t="s">
        <v>27</v>
      </c>
      <c r="J36" s="19" t="s">
        <v>12</v>
      </c>
      <c r="K36" s="19" t="s">
        <v>13</v>
      </c>
      <c r="L36" s="19" t="s">
        <v>14</v>
      </c>
      <c r="M36" s="19" t="s">
        <v>15</v>
      </c>
      <c r="N36" s="19" t="s">
        <v>16</v>
      </c>
      <c r="O36" s="19" t="s">
        <v>17</v>
      </c>
      <c r="P36" s="19" t="s">
        <v>18</v>
      </c>
      <c r="Q36" s="19" t="s">
        <v>19</v>
      </c>
    </row>
    <row r="37" spans="1:17" s="17" customFormat="1" ht="17.25" customHeight="1" x14ac:dyDescent="0.2">
      <c r="C37" s="19" t="s">
        <v>28</v>
      </c>
      <c r="D37" s="20">
        <v>60.179000000000002</v>
      </c>
      <c r="E37" s="20">
        <v>57.036000000000001</v>
      </c>
      <c r="F37" s="20">
        <v>54.118000000000002</v>
      </c>
      <c r="G37" s="20">
        <v>57.277999999999999</v>
      </c>
      <c r="H37" s="20"/>
      <c r="I37" s="20">
        <v>58.427999999999997</v>
      </c>
      <c r="J37" s="20">
        <v>57.542000000000002</v>
      </c>
      <c r="K37" s="20">
        <v>58.768000000000001</v>
      </c>
      <c r="L37" s="21"/>
      <c r="M37" s="21">
        <v>57.683999999999997</v>
      </c>
      <c r="N37" s="21">
        <v>57.692999999999998</v>
      </c>
      <c r="O37" s="21">
        <v>57.158000000000001</v>
      </c>
      <c r="P37" s="21">
        <v>55.375999999999998</v>
      </c>
      <c r="Q37" s="21">
        <v>58.37</v>
      </c>
    </row>
    <row r="38" spans="1:17" s="17" customFormat="1" ht="17.25" customHeight="1" x14ac:dyDescent="0.2">
      <c r="C38" s="19" t="s">
        <v>29</v>
      </c>
      <c r="D38" s="20">
        <v>60.179000000000002</v>
      </c>
      <c r="E38" s="20">
        <v>57.036000000000001</v>
      </c>
      <c r="F38" s="20">
        <v>54.118000000000002</v>
      </c>
      <c r="G38" s="20">
        <v>57.277999999999999</v>
      </c>
      <c r="H38" s="22"/>
      <c r="I38" s="20">
        <v>58.427999999999997</v>
      </c>
      <c r="J38" s="22">
        <v>57.542000000000002</v>
      </c>
      <c r="K38" s="20">
        <v>58.768000000000001</v>
      </c>
      <c r="L38" s="23"/>
      <c r="M38" s="21">
        <v>57.683999999999997</v>
      </c>
      <c r="N38" s="21">
        <v>57.692999999999998</v>
      </c>
      <c r="O38" s="21">
        <v>57.158000000000001</v>
      </c>
      <c r="P38" s="21">
        <v>55.375999999999998</v>
      </c>
      <c r="Q38" s="21">
        <v>58.37</v>
      </c>
    </row>
    <row r="39" spans="1:17" s="17" customFormat="1" ht="17.25" customHeight="1" x14ac:dyDescent="0.2">
      <c r="C39" s="24" t="s">
        <v>30</v>
      </c>
      <c r="D39" s="25">
        <f t="shared" ref="D39:Q39" si="6">D37-D38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6">
        <f t="shared" si="6"/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6">
        <f t="shared" si="6"/>
        <v>0</v>
      </c>
      <c r="Q39" s="26">
        <f t="shared" si="6"/>
        <v>0</v>
      </c>
    </row>
    <row r="40" spans="1:17" s="17" customFormat="1" ht="17.25" customHeight="1" x14ac:dyDescent="0.2">
      <c r="C40" s="19" t="s">
        <v>31</v>
      </c>
      <c r="D40" s="22">
        <v>127.596</v>
      </c>
      <c r="E40" s="22">
        <v>140.815</v>
      </c>
      <c r="F40" s="22">
        <v>128.1</v>
      </c>
      <c r="G40" s="22">
        <v>124.11499999999999</v>
      </c>
      <c r="H40" s="22"/>
      <c r="I40" s="22">
        <v>123.26900000000001</v>
      </c>
      <c r="J40" s="22">
        <v>128.03200000000001</v>
      </c>
      <c r="K40" s="22">
        <v>130.36500000000001</v>
      </c>
      <c r="L40" s="27"/>
      <c r="M40" s="27">
        <v>123.55500000000001</v>
      </c>
      <c r="N40" s="27">
        <v>137.714</v>
      </c>
      <c r="O40" s="27">
        <v>136.89599999999999</v>
      </c>
      <c r="P40" s="27">
        <v>136.63200000000001</v>
      </c>
      <c r="Q40" s="27">
        <v>128.07900000000001</v>
      </c>
    </row>
    <row r="41" spans="1:17" s="17" customFormat="1" ht="17.25" customHeight="1" x14ac:dyDescent="0.2">
      <c r="C41" s="19" t="s">
        <v>32</v>
      </c>
      <c r="D41" s="22">
        <v>123.849</v>
      </c>
      <c r="E41" s="22">
        <v>116.374</v>
      </c>
      <c r="F41" s="22">
        <v>115.399</v>
      </c>
      <c r="G41" s="22">
        <v>118.05200000000001</v>
      </c>
      <c r="H41" s="22"/>
      <c r="I41" s="22">
        <v>121.79900000000001</v>
      </c>
      <c r="J41" s="22">
        <v>117.29300000000001</v>
      </c>
      <c r="K41" s="22">
        <v>120.937</v>
      </c>
      <c r="L41" s="28"/>
      <c r="M41" s="28">
        <v>118.979</v>
      </c>
      <c r="N41" s="27">
        <v>119.602</v>
      </c>
      <c r="O41" s="28">
        <v>117.071</v>
      </c>
      <c r="P41" s="28">
        <v>117.749</v>
      </c>
      <c r="Q41" s="28">
        <v>119.774</v>
      </c>
    </row>
    <row r="42" spans="1:17" s="17" customFormat="1" ht="17.25" customHeight="1" x14ac:dyDescent="0.2">
      <c r="C42" s="24" t="s">
        <v>33</v>
      </c>
      <c r="D42" s="25">
        <f t="shared" ref="D42:Q42" si="7">D40-D41</f>
        <v>3.7469999999999999</v>
      </c>
      <c r="E42" s="25">
        <f t="shared" si="7"/>
        <v>24.441000000000003</v>
      </c>
      <c r="F42" s="25">
        <f t="shared" si="7"/>
        <v>12.700999999999993</v>
      </c>
      <c r="G42" s="25">
        <f t="shared" si="7"/>
        <v>6.0629999999999882</v>
      </c>
      <c r="H42" s="25">
        <f t="shared" si="7"/>
        <v>0</v>
      </c>
      <c r="I42" s="25">
        <f t="shared" si="7"/>
        <v>1.4699999999999989</v>
      </c>
      <c r="J42" s="25">
        <f t="shared" si="7"/>
        <v>10.739000000000004</v>
      </c>
      <c r="K42" s="25">
        <f t="shared" si="7"/>
        <v>9.4280000000000115</v>
      </c>
      <c r="L42" s="26">
        <f t="shared" si="7"/>
        <v>0</v>
      </c>
      <c r="M42" s="26">
        <f t="shared" si="7"/>
        <v>4.5760000000000076</v>
      </c>
      <c r="N42" s="26">
        <f t="shared" si="7"/>
        <v>18.111999999999995</v>
      </c>
      <c r="O42" s="26">
        <f t="shared" si="7"/>
        <v>19.824999999999989</v>
      </c>
      <c r="P42" s="26">
        <f t="shared" si="7"/>
        <v>18.88300000000001</v>
      </c>
      <c r="Q42" s="26">
        <f t="shared" si="7"/>
        <v>8.3050000000000068</v>
      </c>
    </row>
    <row r="43" spans="1:17" s="17" customFormat="1" ht="17.25" customHeight="1" x14ac:dyDescent="0.2">
      <c r="C43" s="29" t="s">
        <v>34</v>
      </c>
      <c r="D43" s="37" t="s">
        <v>63</v>
      </c>
      <c r="E43" s="38" t="s">
        <v>64</v>
      </c>
      <c r="F43" s="38" t="s">
        <v>65</v>
      </c>
      <c r="G43" s="38" t="s">
        <v>66</v>
      </c>
      <c r="H43" s="38"/>
      <c r="I43" s="38" t="s">
        <v>67</v>
      </c>
      <c r="J43" s="38" t="s">
        <v>68</v>
      </c>
      <c r="K43" s="38" t="s">
        <v>69</v>
      </c>
      <c r="L43" s="36"/>
      <c r="M43" s="36" t="s">
        <v>70</v>
      </c>
      <c r="N43" s="36" t="s">
        <v>71</v>
      </c>
      <c r="O43" s="32" t="s">
        <v>72</v>
      </c>
      <c r="P43" s="36" t="s">
        <v>73</v>
      </c>
      <c r="Q43" s="36" t="s">
        <v>74</v>
      </c>
    </row>
    <row r="44" spans="1:17" s="17" customFormat="1" ht="17.25" customHeight="1" x14ac:dyDescent="0.2">
      <c r="C44" s="24" t="s">
        <v>4</v>
      </c>
      <c r="D44" s="33">
        <v>1</v>
      </c>
      <c r="E44" s="34">
        <v>6</v>
      </c>
      <c r="F44" s="34">
        <v>6.5</v>
      </c>
      <c r="G44" s="34">
        <v>4</v>
      </c>
      <c r="H44" s="34"/>
      <c r="I44" s="34">
        <v>1.5</v>
      </c>
      <c r="J44" s="34">
        <v>5</v>
      </c>
      <c r="K44" s="34">
        <v>2</v>
      </c>
      <c r="L44" s="35"/>
      <c r="M44" s="35">
        <v>3.5</v>
      </c>
      <c r="N44" s="35">
        <v>3</v>
      </c>
      <c r="O44" s="35">
        <v>5.5</v>
      </c>
      <c r="P44" s="35">
        <v>4.5</v>
      </c>
      <c r="Q44" s="35">
        <v>2.5</v>
      </c>
    </row>
    <row r="45" spans="1:17" s="17" customFormat="1" ht="17.25" customHeight="1" x14ac:dyDescent="0.2">
      <c r="D45" s="39">
        <f t="shared" ref="D45:Q45" si="8">D42+D44</f>
        <v>4.7469999999999999</v>
      </c>
      <c r="E45" s="39">
        <f t="shared" si="8"/>
        <v>30.441000000000003</v>
      </c>
      <c r="F45" s="39">
        <f t="shared" si="8"/>
        <v>19.200999999999993</v>
      </c>
      <c r="G45" s="39">
        <f t="shared" si="8"/>
        <v>10.062999999999988</v>
      </c>
      <c r="H45" s="39">
        <f t="shared" si="8"/>
        <v>0</v>
      </c>
      <c r="I45" s="39">
        <f t="shared" si="8"/>
        <v>2.9699999999999989</v>
      </c>
      <c r="J45" s="39">
        <f t="shared" si="8"/>
        <v>15.739000000000004</v>
      </c>
      <c r="K45" s="39">
        <f t="shared" si="8"/>
        <v>11.428000000000011</v>
      </c>
      <c r="L45" s="39">
        <f t="shared" si="8"/>
        <v>0</v>
      </c>
      <c r="M45" s="39">
        <f t="shared" si="8"/>
        <v>8.0760000000000076</v>
      </c>
      <c r="N45" s="39">
        <f t="shared" si="8"/>
        <v>21.111999999999995</v>
      </c>
      <c r="O45" s="39">
        <f t="shared" si="8"/>
        <v>25.324999999999989</v>
      </c>
      <c r="P45" s="39">
        <f t="shared" si="8"/>
        <v>23.38300000000001</v>
      </c>
      <c r="Q45" s="39">
        <f t="shared" si="8"/>
        <v>10.805000000000007</v>
      </c>
    </row>
    <row r="46" spans="1:17" s="17" customFormat="1" ht="17.25" customHeight="1" x14ac:dyDescent="0.2"/>
    <row r="47" spans="1:17" s="17" customFormat="1" ht="17.25" customHeight="1" x14ac:dyDescent="0.2"/>
    <row r="48" spans="1:17" s="17" customFormat="1" ht="17.25" customHeight="1" x14ac:dyDescent="0.2"/>
    <row r="49" spans="1:17" s="17" customFormat="1" ht="17.25" customHeight="1" x14ac:dyDescent="0.2">
      <c r="A49" s="18" t="s">
        <v>75</v>
      </c>
      <c r="C49" s="18" t="s">
        <v>23</v>
      </c>
    </row>
    <row r="50" spans="1:17" s="17" customFormat="1" ht="17.25" customHeight="1" x14ac:dyDescent="0.2"/>
    <row r="51" spans="1:17" s="17" customFormat="1" ht="17.25" customHeight="1" x14ac:dyDescent="0.2">
      <c r="D51" s="19" t="s">
        <v>6</v>
      </c>
      <c r="E51" s="19" t="s">
        <v>7</v>
      </c>
      <c r="F51" s="19" t="s">
        <v>8</v>
      </c>
      <c r="G51" s="19" t="s">
        <v>9</v>
      </c>
      <c r="H51" s="19" t="s">
        <v>10</v>
      </c>
      <c r="I51" s="19" t="s">
        <v>27</v>
      </c>
      <c r="J51" s="19" t="s">
        <v>12</v>
      </c>
      <c r="K51" s="19" t="s">
        <v>13</v>
      </c>
      <c r="L51" s="19" t="s">
        <v>14</v>
      </c>
      <c r="M51" s="19" t="s">
        <v>15</v>
      </c>
      <c r="N51" s="19" t="s">
        <v>16</v>
      </c>
      <c r="O51" s="19" t="s">
        <v>17</v>
      </c>
      <c r="P51" s="19" t="s">
        <v>18</v>
      </c>
      <c r="Q51" s="19" t="s">
        <v>19</v>
      </c>
    </row>
    <row r="52" spans="1:17" s="17" customFormat="1" ht="17.25" customHeight="1" x14ac:dyDescent="0.2">
      <c r="C52" s="19" t="s">
        <v>28</v>
      </c>
      <c r="D52" s="20">
        <v>51.347000000000001</v>
      </c>
      <c r="E52" s="20">
        <v>45.61</v>
      </c>
      <c r="F52" s="20">
        <v>47.256</v>
      </c>
      <c r="G52" s="20"/>
      <c r="H52" s="20"/>
      <c r="I52" s="20"/>
      <c r="J52" s="20">
        <v>47.225999999999999</v>
      </c>
      <c r="K52" s="20">
        <v>46.743000000000002</v>
      </c>
      <c r="L52" s="21"/>
      <c r="M52" s="21">
        <v>46.134</v>
      </c>
      <c r="N52" s="21">
        <v>48.619</v>
      </c>
      <c r="O52" s="21">
        <v>49.027000000000001</v>
      </c>
      <c r="P52" s="21">
        <v>46.661000000000001</v>
      </c>
      <c r="Q52" s="21">
        <v>52.515000000000001</v>
      </c>
    </row>
    <row r="53" spans="1:17" s="17" customFormat="1" ht="17.25" customHeight="1" x14ac:dyDescent="0.2">
      <c r="C53" s="19" t="s">
        <v>29</v>
      </c>
      <c r="D53" s="20">
        <v>51.347000000000001</v>
      </c>
      <c r="E53" s="22">
        <v>45.61</v>
      </c>
      <c r="F53" s="22">
        <v>47.256</v>
      </c>
      <c r="G53" s="22"/>
      <c r="H53" s="22"/>
      <c r="I53" s="22"/>
      <c r="J53" s="22">
        <v>47.225999999999999</v>
      </c>
      <c r="K53" s="22">
        <v>46.939</v>
      </c>
      <c r="L53" s="23"/>
      <c r="M53" s="23">
        <v>46.134</v>
      </c>
      <c r="N53" s="23">
        <v>50.692999999999998</v>
      </c>
      <c r="O53" s="23">
        <v>49.027000000000001</v>
      </c>
      <c r="P53" s="23">
        <v>46.661000000000001</v>
      </c>
      <c r="Q53" s="23">
        <v>52.515000000000001</v>
      </c>
    </row>
    <row r="54" spans="1:17" s="17" customFormat="1" ht="17.25" customHeight="1" x14ac:dyDescent="0.2">
      <c r="C54" s="24" t="s">
        <v>30</v>
      </c>
      <c r="D54" s="25">
        <f t="shared" ref="D54:Q54" si="9">D52-D53</f>
        <v>0</v>
      </c>
      <c r="E54" s="25">
        <f t="shared" si="9"/>
        <v>0</v>
      </c>
      <c r="F54" s="25">
        <f t="shared" si="9"/>
        <v>0</v>
      </c>
      <c r="G54" s="25">
        <f t="shared" si="9"/>
        <v>0</v>
      </c>
      <c r="H54" s="25">
        <f t="shared" si="9"/>
        <v>0</v>
      </c>
      <c r="I54" s="25">
        <f t="shared" si="9"/>
        <v>0</v>
      </c>
      <c r="J54" s="25">
        <f t="shared" si="9"/>
        <v>0</v>
      </c>
      <c r="K54" s="25">
        <f t="shared" si="9"/>
        <v>-0.19599999999999795</v>
      </c>
      <c r="L54" s="26">
        <f t="shared" si="9"/>
        <v>0</v>
      </c>
      <c r="M54" s="26">
        <f t="shared" si="9"/>
        <v>0</v>
      </c>
      <c r="N54" s="26">
        <f t="shared" si="9"/>
        <v>-2.0739999999999981</v>
      </c>
      <c r="O54" s="26">
        <f t="shared" si="9"/>
        <v>0</v>
      </c>
      <c r="P54" s="26">
        <f t="shared" si="9"/>
        <v>0</v>
      </c>
      <c r="Q54" s="26">
        <f t="shared" si="9"/>
        <v>0</v>
      </c>
    </row>
    <row r="55" spans="1:17" s="17" customFormat="1" ht="17.25" customHeight="1" x14ac:dyDescent="0.2">
      <c r="C55" s="19" t="s">
        <v>31</v>
      </c>
      <c r="D55" s="22">
        <v>108.355</v>
      </c>
      <c r="E55" s="22">
        <v>115.547</v>
      </c>
      <c r="F55" s="22">
        <v>115.358</v>
      </c>
      <c r="G55" s="22"/>
      <c r="H55" s="22"/>
      <c r="I55" s="22"/>
      <c r="J55" s="22">
        <v>114.25700000000001</v>
      </c>
      <c r="K55" s="22">
        <v>117.48399999999999</v>
      </c>
      <c r="L55" s="27"/>
      <c r="M55" s="27">
        <v>112.014</v>
      </c>
      <c r="N55" s="27">
        <v>114.07</v>
      </c>
      <c r="O55" s="27">
        <v>120.492</v>
      </c>
      <c r="P55" s="27">
        <v>116.248</v>
      </c>
      <c r="Q55" s="27">
        <v>107.111</v>
      </c>
    </row>
    <row r="56" spans="1:17" s="17" customFormat="1" ht="17.25" customHeight="1" x14ac:dyDescent="0.2">
      <c r="C56" s="19" t="s">
        <v>32</v>
      </c>
      <c r="D56" s="22">
        <v>104.71599999999999</v>
      </c>
      <c r="E56" s="22">
        <v>92.724999999999994</v>
      </c>
      <c r="F56" s="22">
        <v>95.83</v>
      </c>
      <c r="G56" s="22"/>
      <c r="H56" s="22"/>
      <c r="I56" s="22"/>
      <c r="J56" s="22">
        <v>96.176000000000002</v>
      </c>
      <c r="K56" s="22">
        <v>95.091999999999999</v>
      </c>
      <c r="L56" s="28"/>
      <c r="M56" s="28">
        <v>93.667000000000002</v>
      </c>
      <c r="N56" s="28">
        <v>100.402</v>
      </c>
      <c r="O56" s="28">
        <v>100.172</v>
      </c>
      <c r="P56" s="28">
        <v>94.698999999999998</v>
      </c>
      <c r="Q56" s="28">
        <v>106.483</v>
      </c>
    </row>
    <row r="57" spans="1:17" s="17" customFormat="1" ht="17.25" customHeight="1" x14ac:dyDescent="0.2">
      <c r="C57" s="24" t="s">
        <v>33</v>
      </c>
      <c r="D57" s="25">
        <f t="shared" ref="D57:Q57" si="10">D55-D56</f>
        <v>3.63900000000001</v>
      </c>
      <c r="E57" s="25">
        <f t="shared" si="10"/>
        <v>22.822000000000003</v>
      </c>
      <c r="F57" s="25">
        <f t="shared" si="10"/>
        <v>19.528000000000006</v>
      </c>
      <c r="G57" s="25">
        <f t="shared" si="10"/>
        <v>0</v>
      </c>
      <c r="H57" s="25">
        <f t="shared" si="10"/>
        <v>0</v>
      </c>
      <c r="I57" s="25">
        <f t="shared" si="10"/>
        <v>0</v>
      </c>
      <c r="J57" s="25">
        <f t="shared" si="10"/>
        <v>18.081000000000003</v>
      </c>
      <c r="K57" s="25">
        <f t="shared" si="10"/>
        <v>22.391999999999996</v>
      </c>
      <c r="L57" s="25">
        <f t="shared" si="10"/>
        <v>0</v>
      </c>
      <c r="M57" s="25">
        <f t="shared" si="10"/>
        <v>18.346999999999994</v>
      </c>
      <c r="N57" s="26">
        <f t="shared" si="10"/>
        <v>13.667999999999992</v>
      </c>
      <c r="O57" s="26">
        <f t="shared" si="10"/>
        <v>20.320000000000007</v>
      </c>
      <c r="P57" s="26">
        <f t="shared" si="10"/>
        <v>21.549000000000007</v>
      </c>
      <c r="Q57" s="26">
        <f t="shared" si="10"/>
        <v>0.62800000000000011</v>
      </c>
    </row>
    <row r="58" spans="1:17" s="17" customFormat="1" ht="17.25" customHeight="1" x14ac:dyDescent="0.2">
      <c r="C58" s="29" t="s">
        <v>34</v>
      </c>
      <c r="D58" s="30" t="s">
        <v>76</v>
      </c>
      <c r="E58" s="31" t="s">
        <v>77</v>
      </c>
      <c r="F58" s="31" t="s">
        <v>78</v>
      </c>
      <c r="G58" s="31"/>
      <c r="H58" s="31"/>
      <c r="I58" s="31"/>
      <c r="J58" s="31" t="s">
        <v>79</v>
      </c>
      <c r="K58" s="31" t="s">
        <v>80</v>
      </c>
      <c r="L58" s="32"/>
      <c r="M58" s="32" t="s">
        <v>81</v>
      </c>
      <c r="N58" s="32" t="s">
        <v>82</v>
      </c>
      <c r="O58" s="32" t="s">
        <v>83</v>
      </c>
      <c r="P58" s="32" t="s">
        <v>84</v>
      </c>
      <c r="Q58" s="32" t="s">
        <v>85</v>
      </c>
    </row>
    <row r="59" spans="1:17" s="17" customFormat="1" ht="17.25" customHeight="1" x14ac:dyDescent="0.2">
      <c r="C59" s="24" t="s">
        <v>4</v>
      </c>
      <c r="D59" s="33">
        <v>2</v>
      </c>
      <c r="E59" s="34">
        <v>6</v>
      </c>
      <c r="F59" s="34">
        <v>4</v>
      </c>
      <c r="G59" s="34"/>
      <c r="H59" s="34"/>
      <c r="I59" s="34"/>
      <c r="J59" s="34">
        <v>3.5</v>
      </c>
      <c r="K59" s="34">
        <v>4.5</v>
      </c>
      <c r="L59" s="35"/>
      <c r="M59" s="35">
        <v>5.5</v>
      </c>
      <c r="N59" s="35">
        <v>2.5</v>
      </c>
      <c r="O59" s="35">
        <v>3</v>
      </c>
      <c r="P59" s="35">
        <v>5</v>
      </c>
      <c r="Q59" s="35">
        <v>1.5</v>
      </c>
    </row>
    <row r="60" spans="1:17" s="17" customFormat="1" ht="17.25" customHeight="1" x14ac:dyDescent="0.2">
      <c r="D60" s="39">
        <f>D59+D57+D54</f>
        <v>5.63900000000001</v>
      </c>
      <c r="E60" s="39">
        <f t="shared" ref="E60:Q60" si="11">E59+E57+E54</f>
        <v>28.822000000000003</v>
      </c>
      <c r="F60" s="39">
        <f t="shared" si="11"/>
        <v>23.528000000000006</v>
      </c>
      <c r="G60" s="39">
        <f t="shared" si="11"/>
        <v>0</v>
      </c>
      <c r="H60" s="39">
        <f t="shared" si="11"/>
        <v>0</v>
      </c>
      <c r="I60" s="39">
        <f t="shared" si="11"/>
        <v>0</v>
      </c>
      <c r="J60" s="39">
        <f t="shared" si="11"/>
        <v>21.581000000000003</v>
      </c>
      <c r="K60" s="39">
        <f t="shared" si="11"/>
        <v>26.695999999999998</v>
      </c>
      <c r="L60" s="39">
        <f t="shared" si="11"/>
        <v>0</v>
      </c>
      <c r="M60" s="39">
        <f t="shared" si="11"/>
        <v>23.846999999999994</v>
      </c>
      <c r="N60" s="39">
        <f t="shared" si="11"/>
        <v>14.093999999999994</v>
      </c>
      <c r="O60" s="39">
        <f t="shared" si="11"/>
        <v>23.320000000000007</v>
      </c>
      <c r="P60" s="39">
        <f t="shared" si="11"/>
        <v>26.549000000000007</v>
      </c>
      <c r="Q60" s="39">
        <f t="shared" si="11"/>
        <v>2.1280000000000001</v>
      </c>
    </row>
    <row r="61" spans="1:17" s="17" customFormat="1" ht="17.25" customHeight="1" x14ac:dyDescent="0.2"/>
    <row r="62" spans="1:17" s="17" customFormat="1" ht="17.25" customHeight="1" x14ac:dyDescent="0.2"/>
    <row r="63" spans="1:17" s="17" customFormat="1" ht="17.25" customHeight="1" x14ac:dyDescent="0.2"/>
    <row r="64" spans="1:17" s="17" customFormat="1" ht="17.25" customHeight="1" x14ac:dyDescent="0.2">
      <c r="A64" s="18" t="s">
        <v>86</v>
      </c>
      <c r="C64" s="18" t="s">
        <v>88</v>
      </c>
    </row>
    <row r="65" spans="1:17" s="17" customFormat="1" ht="17.25" customHeight="1" x14ac:dyDescent="0.2"/>
    <row r="66" spans="1:17" s="17" customFormat="1" ht="17.25" customHeight="1" x14ac:dyDescent="0.2">
      <c r="D66" s="19" t="s">
        <v>6</v>
      </c>
      <c r="E66" s="19" t="s">
        <v>7</v>
      </c>
      <c r="F66" s="19" t="s">
        <v>8</v>
      </c>
      <c r="G66" s="19" t="s">
        <v>9</v>
      </c>
      <c r="H66" s="19" t="s">
        <v>10</v>
      </c>
      <c r="I66" s="19" t="s">
        <v>27</v>
      </c>
      <c r="J66" s="19" t="s">
        <v>12</v>
      </c>
      <c r="K66" s="19" t="s">
        <v>13</v>
      </c>
      <c r="L66" s="19" t="s">
        <v>14</v>
      </c>
      <c r="M66" s="19" t="s">
        <v>15</v>
      </c>
      <c r="N66" s="19" t="s">
        <v>16</v>
      </c>
      <c r="O66" s="19" t="s">
        <v>17</v>
      </c>
      <c r="P66" s="19" t="s">
        <v>18</v>
      </c>
      <c r="Q66" s="19" t="s">
        <v>19</v>
      </c>
    </row>
    <row r="67" spans="1:17" s="17" customFormat="1" ht="17.25" customHeight="1" x14ac:dyDescent="0.2">
      <c r="C67" s="19" t="s">
        <v>28</v>
      </c>
      <c r="D67" s="20"/>
      <c r="E67" s="20">
        <v>40.259</v>
      </c>
      <c r="F67" s="20">
        <v>42.45</v>
      </c>
      <c r="G67" s="20"/>
      <c r="H67" s="20"/>
      <c r="I67" s="20"/>
      <c r="J67" s="20">
        <v>42.997999999999998</v>
      </c>
      <c r="K67" s="20">
        <v>43.625999999999998</v>
      </c>
      <c r="L67" s="21"/>
      <c r="M67" s="21">
        <v>39</v>
      </c>
      <c r="N67" s="21">
        <v>39.79</v>
      </c>
      <c r="O67" s="21">
        <v>42.689</v>
      </c>
      <c r="P67" s="21">
        <v>41.360999999999997</v>
      </c>
      <c r="Q67" s="21">
        <v>42.716000000000001</v>
      </c>
    </row>
    <row r="68" spans="1:17" s="17" customFormat="1" ht="17.25" customHeight="1" x14ac:dyDescent="0.2">
      <c r="C68" s="19" t="s">
        <v>29</v>
      </c>
      <c r="D68" s="20"/>
      <c r="E68" s="22">
        <v>40.259</v>
      </c>
      <c r="F68" s="22">
        <v>42.45</v>
      </c>
      <c r="G68" s="22"/>
      <c r="H68" s="22"/>
      <c r="I68" s="22"/>
      <c r="J68" s="22">
        <v>45.249000000000002</v>
      </c>
      <c r="K68" s="22">
        <v>45.633000000000003</v>
      </c>
      <c r="L68" s="23"/>
      <c r="M68" s="23">
        <v>39</v>
      </c>
      <c r="N68" s="23">
        <v>39.79</v>
      </c>
      <c r="O68" s="23">
        <v>42.689</v>
      </c>
      <c r="P68" s="23">
        <v>41.360999999999997</v>
      </c>
      <c r="Q68" s="23">
        <v>42.716000000000001</v>
      </c>
    </row>
    <row r="69" spans="1:17" s="17" customFormat="1" ht="17.25" customHeight="1" x14ac:dyDescent="0.2">
      <c r="C69" s="24" t="s">
        <v>30</v>
      </c>
      <c r="D69" s="25">
        <f t="shared" ref="D69:Q69" si="12">D67-D68</f>
        <v>0</v>
      </c>
      <c r="E69" s="25">
        <f t="shared" si="12"/>
        <v>0</v>
      </c>
      <c r="F69" s="25">
        <f t="shared" si="12"/>
        <v>0</v>
      </c>
      <c r="G69" s="25">
        <f t="shared" si="12"/>
        <v>0</v>
      </c>
      <c r="H69" s="25">
        <f t="shared" si="12"/>
        <v>0</v>
      </c>
      <c r="I69" s="25">
        <f t="shared" si="12"/>
        <v>0</v>
      </c>
      <c r="J69" s="25">
        <f t="shared" si="12"/>
        <v>-2.2510000000000048</v>
      </c>
      <c r="K69" s="25">
        <f t="shared" si="12"/>
        <v>-2.007000000000005</v>
      </c>
      <c r="L69" s="26">
        <f t="shared" si="12"/>
        <v>0</v>
      </c>
      <c r="M69" s="26">
        <f t="shared" si="12"/>
        <v>0</v>
      </c>
      <c r="N69" s="26">
        <f t="shared" si="12"/>
        <v>0</v>
      </c>
      <c r="O69" s="26">
        <f t="shared" si="12"/>
        <v>0</v>
      </c>
      <c r="P69" s="26">
        <f t="shared" si="12"/>
        <v>0</v>
      </c>
      <c r="Q69" s="26">
        <f t="shared" si="12"/>
        <v>0</v>
      </c>
    </row>
    <row r="70" spans="1:17" s="17" customFormat="1" ht="17.25" customHeight="1" x14ac:dyDescent="0.2">
      <c r="C70" s="19" t="s">
        <v>31</v>
      </c>
      <c r="D70" s="22"/>
      <c r="E70" s="22">
        <v>112.096</v>
      </c>
      <c r="F70" s="22">
        <v>118.509</v>
      </c>
      <c r="G70" s="22"/>
      <c r="H70" s="22"/>
      <c r="I70" s="22"/>
      <c r="J70" s="22">
        <v>111.741</v>
      </c>
      <c r="K70" s="22">
        <v>108.94199999999999</v>
      </c>
      <c r="L70" s="27"/>
      <c r="M70" s="27">
        <v>111.961</v>
      </c>
      <c r="N70" s="27">
        <v>102.958</v>
      </c>
      <c r="O70" s="27">
        <v>113.46299999999999</v>
      </c>
      <c r="P70" s="27">
        <v>114.929</v>
      </c>
      <c r="Q70" s="27">
        <v>93.308000000000007</v>
      </c>
    </row>
    <row r="71" spans="1:17" s="17" customFormat="1" ht="17.25" customHeight="1" x14ac:dyDescent="0.2">
      <c r="C71" s="19" t="s">
        <v>32</v>
      </c>
      <c r="D71" s="22"/>
      <c r="E71" s="22">
        <v>82.885000000000005</v>
      </c>
      <c r="F71" s="22">
        <v>87.254000000000005</v>
      </c>
      <c r="G71" s="22"/>
      <c r="H71" s="22"/>
      <c r="I71" s="22"/>
      <c r="J71" s="22">
        <v>89.421999999999997</v>
      </c>
      <c r="K71" s="22">
        <v>90.400999999999996</v>
      </c>
      <c r="L71" s="28"/>
      <c r="M71" s="28">
        <v>83.233000000000004</v>
      </c>
      <c r="N71" s="28">
        <v>85.527000000000001</v>
      </c>
      <c r="O71" s="28">
        <v>90.981999999999999</v>
      </c>
      <c r="P71" s="28">
        <v>84.430999999999997</v>
      </c>
      <c r="Q71" s="28">
        <v>88.257999999999996</v>
      </c>
    </row>
    <row r="72" spans="1:17" s="17" customFormat="1" ht="17.25" customHeight="1" x14ac:dyDescent="0.2">
      <c r="C72" s="24" t="s">
        <v>33</v>
      </c>
      <c r="D72" s="25">
        <f t="shared" ref="D72:Q72" si="13">D70-D71</f>
        <v>0</v>
      </c>
      <c r="E72" s="25">
        <f t="shared" si="13"/>
        <v>29.210999999999999</v>
      </c>
      <c r="F72" s="25">
        <f t="shared" si="13"/>
        <v>31.254999999999995</v>
      </c>
      <c r="G72" s="25">
        <f t="shared" si="13"/>
        <v>0</v>
      </c>
      <c r="H72" s="25">
        <f t="shared" si="13"/>
        <v>0</v>
      </c>
      <c r="I72" s="25">
        <f t="shared" si="13"/>
        <v>0</v>
      </c>
      <c r="J72" s="25">
        <f t="shared" si="13"/>
        <v>22.319000000000003</v>
      </c>
      <c r="K72" s="25">
        <f t="shared" si="13"/>
        <v>18.540999999999997</v>
      </c>
      <c r="L72" s="26">
        <f t="shared" si="13"/>
        <v>0</v>
      </c>
      <c r="M72" s="26">
        <f t="shared" si="13"/>
        <v>28.727999999999994</v>
      </c>
      <c r="N72" s="26">
        <f t="shared" si="13"/>
        <v>17.430999999999997</v>
      </c>
      <c r="O72" s="26">
        <f t="shared" si="13"/>
        <v>22.480999999999995</v>
      </c>
      <c r="P72" s="26">
        <f t="shared" si="13"/>
        <v>30.498000000000005</v>
      </c>
      <c r="Q72" s="26">
        <f t="shared" si="13"/>
        <v>5.0500000000000114</v>
      </c>
    </row>
    <row r="73" spans="1:17" s="17" customFormat="1" ht="17.25" customHeight="1" x14ac:dyDescent="0.2">
      <c r="C73" s="29" t="s">
        <v>34</v>
      </c>
      <c r="D73" s="37"/>
      <c r="E73" s="38" t="s">
        <v>97</v>
      </c>
      <c r="F73" s="38" t="s">
        <v>92</v>
      </c>
      <c r="G73" s="38"/>
      <c r="H73" s="38"/>
      <c r="I73" s="38"/>
      <c r="J73" s="38" t="s">
        <v>89</v>
      </c>
      <c r="K73" s="38" t="s">
        <v>90</v>
      </c>
      <c r="L73" s="36"/>
      <c r="M73" s="36" t="s">
        <v>95</v>
      </c>
      <c r="N73" s="36" t="s">
        <v>93</v>
      </c>
      <c r="O73" s="36" t="s">
        <v>94</v>
      </c>
      <c r="P73" s="36" t="s">
        <v>96</v>
      </c>
      <c r="Q73" s="36" t="s">
        <v>91</v>
      </c>
    </row>
    <row r="74" spans="1:17" s="17" customFormat="1" ht="17.25" customHeight="1" x14ac:dyDescent="0.2">
      <c r="C74" s="24" t="s">
        <v>4</v>
      </c>
      <c r="D74" s="33"/>
      <c r="E74" s="34">
        <v>6</v>
      </c>
      <c r="F74" s="34">
        <v>4</v>
      </c>
      <c r="G74" s="34"/>
      <c r="H74" s="34"/>
      <c r="I74" s="34"/>
      <c r="J74" s="34">
        <v>3</v>
      </c>
      <c r="K74" s="34">
        <v>2.5</v>
      </c>
      <c r="L74" s="35"/>
      <c r="M74" s="35">
        <v>5.5</v>
      </c>
      <c r="N74" s="35">
        <v>4.5</v>
      </c>
      <c r="O74" s="35">
        <v>2</v>
      </c>
      <c r="P74" s="35">
        <v>5</v>
      </c>
      <c r="Q74" s="35">
        <v>3.5</v>
      </c>
    </row>
    <row r="75" spans="1:17" s="17" customFormat="1" ht="17.25" customHeight="1" x14ac:dyDescent="0.2">
      <c r="D75" s="39">
        <f>D74+D72+D69</f>
        <v>0</v>
      </c>
      <c r="E75" s="39">
        <f t="shared" ref="E75:Q75" si="14">E74+E72+E69</f>
        <v>35.210999999999999</v>
      </c>
      <c r="F75" s="39">
        <f t="shared" si="14"/>
        <v>35.254999999999995</v>
      </c>
      <c r="G75" s="39">
        <f t="shared" si="14"/>
        <v>0</v>
      </c>
      <c r="H75" s="39">
        <f t="shared" si="14"/>
        <v>0</v>
      </c>
      <c r="I75" s="39">
        <f t="shared" si="14"/>
        <v>0</v>
      </c>
      <c r="J75" s="39">
        <f t="shared" si="14"/>
        <v>23.067999999999998</v>
      </c>
      <c r="K75" s="39">
        <f t="shared" si="14"/>
        <v>19.033999999999992</v>
      </c>
      <c r="L75" s="39">
        <f t="shared" si="14"/>
        <v>0</v>
      </c>
      <c r="M75" s="39">
        <f t="shared" si="14"/>
        <v>34.227999999999994</v>
      </c>
      <c r="N75" s="39">
        <f t="shared" si="14"/>
        <v>21.930999999999997</v>
      </c>
      <c r="O75" s="39">
        <f t="shared" si="14"/>
        <v>24.480999999999995</v>
      </c>
      <c r="P75" s="39">
        <f t="shared" si="14"/>
        <v>35.498000000000005</v>
      </c>
      <c r="Q75" s="39">
        <f t="shared" si="14"/>
        <v>8.5500000000000114</v>
      </c>
    </row>
    <row r="76" spans="1:17" s="17" customFormat="1" ht="17.25" customHeight="1" x14ac:dyDescent="0.2"/>
    <row r="77" spans="1:17" s="17" customFormat="1" ht="17.25" customHeight="1" x14ac:dyDescent="0.2"/>
    <row r="78" spans="1:17" s="17" customFormat="1" ht="17.25" customHeight="1" x14ac:dyDescent="0.2"/>
    <row r="79" spans="1:17" s="17" customFormat="1" ht="17.25" customHeight="1" x14ac:dyDescent="0.2">
      <c r="A79" s="18" t="s">
        <v>87</v>
      </c>
      <c r="C79" s="18" t="s">
        <v>98</v>
      </c>
    </row>
    <row r="80" spans="1:17" s="17" customFormat="1" ht="17.25" customHeight="1" x14ac:dyDescent="0.2"/>
    <row r="81" spans="3:17" s="17" customFormat="1" ht="17.25" customHeight="1" x14ac:dyDescent="0.2">
      <c r="D81" s="19" t="s">
        <v>6</v>
      </c>
      <c r="E81" s="19" t="s">
        <v>7</v>
      </c>
      <c r="F81" s="19" t="s">
        <v>8</v>
      </c>
      <c r="G81" s="19" t="s">
        <v>9</v>
      </c>
      <c r="H81" s="19" t="s">
        <v>10</v>
      </c>
      <c r="I81" s="19" t="s">
        <v>27</v>
      </c>
      <c r="J81" s="19" t="s">
        <v>12</v>
      </c>
      <c r="K81" s="19" t="s">
        <v>13</v>
      </c>
      <c r="L81" s="19" t="s">
        <v>14</v>
      </c>
      <c r="M81" s="19" t="s">
        <v>15</v>
      </c>
      <c r="N81" s="19" t="s">
        <v>16</v>
      </c>
      <c r="O81" s="19" t="s">
        <v>17</v>
      </c>
      <c r="P81" s="19" t="s">
        <v>18</v>
      </c>
      <c r="Q81" s="19" t="s">
        <v>19</v>
      </c>
    </row>
    <row r="82" spans="3:17" s="17" customFormat="1" ht="17.25" customHeight="1" thickTop="1" thickBot="1" x14ac:dyDescent="0.25">
      <c r="C82" s="19" t="s">
        <v>28</v>
      </c>
      <c r="D82" s="20">
        <v>125.312</v>
      </c>
      <c r="E82" s="20">
        <v>61.063000000000002</v>
      </c>
      <c r="F82" s="20">
        <v>61.186999999999998</v>
      </c>
      <c r="G82" s="20"/>
      <c r="H82" s="20"/>
      <c r="I82" s="20"/>
      <c r="J82" s="20">
        <v>63.433</v>
      </c>
      <c r="K82" s="20">
        <v>62.311</v>
      </c>
      <c r="L82" s="21"/>
      <c r="M82" s="21">
        <v>62.042000000000002</v>
      </c>
      <c r="N82" s="21">
        <v>66.097999999999999</v>
      </c>
      <c r="O82" s="21">
        <v>63.307000000000002</v>
      </c>
      <c r="P82" s="21">
        <v>60.503</v>
      </c>
      <c r="Q82" s="21">
        <v>68.001000000000005</v>
      </c>
    </row>
    <row r="83" spans="3:17" s="17" customFormat="1" ht="17.25" customHeight="1" thickTop="1" thickBot="1" x14ac:dyDescent="0.25">
      <c r="C83" s="19" t="s">
        <v>29</v>
      </c>
      <c r="D83" s="20">
        <v>127.67100000000001</v>
      </c>
      <c r="E83" s="22">
        <v>61.375999999999998</v>
      </c>
      <c r="F83" s="20">
        <v>61.186999999999998</v>
      </c>
      <c r="G83" s="22"/>
      <c r="H83" s="22"/>
      <c r="I83" s="22"/>
      <c r="J83" s="22">
        <v>65.034000000000006</v>
      </c>
      <c r="K83" s="20">
        <v>62.311</v>
      </c>
      <c r="L83" s="23"/>
      <c r="M83" s="21">
        <v>62.042000000000002</v>
      </c>
      <c r="N83" s="23">
        <v>66.097999999999999</v>
      </c>
      <c r="O83" s="23">
        <v>63.642000000000003</v>
      </c>
      <c r="P83" s="23">
        <v>60.503</v>
      </c>
      <c r="Q83" s="21">
        <v>68.001000000000005</v>
      </c>
    </row>
    <row r="84" spans="3:17" s="17" customFormat="1" ht="17.25" customHeight="1" thickTop="1" thickBot="1" x14ac:dyDescent="0.25">
      <c r="C84" s="24" t="s">
        <v>30</v>
      </c>
      <c r="D84" s="25">
        <f t="shared" ref="D84:Q84" si="15">D82-D83</f>
        <v>-2.3590000000000089</v>
      </c>
      <c r="E84" s="25">
        <f t="shared" si="15"/>
        <v>-0.31299999999999528</v>
      </c>
      <c r="F84" s="25">
        <f t="shared" si="15"/>
        <v>0</v>
      </c>
      <c r="G84" s="25">
        <f t="shared" si="15"/>
        <v>0</v>
      </c>
      <c r="H84" s="25">
        <f t="shared" si="15"/>
        <v>0</v>
      </c>
      <c r="I84" s="25">
        <f t="shared" si="15"/>
        <v>0</v>
      </c>
      <c r="J84" s="25">
        <f t="shared" si="15"/>
        <v>-1.6010000000000062</v>
      </c>
      <c r="K84" s="25">
        <f t="shared" si="15"/>
        <v>0</v>
      </c>
      <c r="L84" s="26">
        <f t="shared" si="15"/>
        <v>0</v>
      </c>
      <c r="M84" s="26">
        <f t="shared" si="15"/>
        <v>0</v>
      </c>
      <c r="N84" s="26">
        <f t="shared" si="15"/>
        <v>0</v>
      </c>
      <c r="O84" s="26">
        <f t="shared" si="15"/>
        <v>-0.33500000000000085</v>
      </c>
      <c r="P84" s="26">
        <f t="shared" si="15"/>
        <v>0</v>
      </c>
      <c r="Q84" s="26">
        <f t="shared" si="15"/>
        <v>0</v>
      </c>
    </row>
    <row r="85" spans="3:17" s="17" customFormat="1" ht="17.25" customHeight="1" x14ac:dyDescent="0.2">
      <c r="C85" s="19" t="s">
        <v>31</v>
      </c>
      <c r="D85" s="22">
        <v>142.392</v>
      </c>
      <c r="E85" s="22">
        <v>149.465</v>
      </c>
      <c r="F85" s="22">
        <v>154.05699999999999</v>
      </c>
      <c r="G85" s="22"/>
      <c r="H85" s="22"/>
      <c r="I85" s="22"/>
      <c r="J85" s="22">
        <v>158.73699999999999</v>
      </c>
      <c r="K85" s="22">
        <v>150.49700000000001</v>
      </c>
      <c r="L85" s="27"/>
      <c r="M85" s="27">
        <v>162.73400000000001</v>
      </c>
      <c r="N85" s="27">
        <v>144.113</v>
      </c>
      <c r="O85" s="27">
        <v>155.74299999999999</v>
      </c>
      <c r="P85" s="27">
        <v>148.214</v>
      </c>
      <c r="Q85" s="27">
        <v>143.58500000000001</v>
      </c>
    </row>
    <row r="86" spans="3:17" s="17" customFormat="1" ht="17.25" customHeight="1" x14ac:dyDescent="0.2">
      <c r="C86" s="19" t="s">
        <v>32</v>
      </c>
      <c r="D86" s="22">
        <v>134.47999999999999</v>
      </c>
      <c r="E86" s="22">
        <v>123.873</v>
      </c>
      <c r="F86" s="22">
        <v>124.958</v>
      </c>
      <c r="G86" s="22"/>
      <c r="H86" s="22"/>
      <c r="I86" s="22"/>
      <c r="J86" s="22">
        <v>129.9</v>
      </c>
      <c r="K86" s="22">
        <v>126.839</v>
      </c>
      <c r="L86" s="28"/>
      <c r="M86" s="28">
        <v>126.804</v>
      </c>
      <c r="N86" s="28">
        <v>134.376</v>
      </c>
      <c r="O86" s="28">
        <v>128.10400000000001</v>
      </c>
      <c r="P86" s="28">
        <v>124.38200000000001</v>
      </c>
      <c r="Q86" s="28">
        <v>143.40299999999999</v>
      </c>
    </row>
    <row r="87" spans="3:17" s="17" customFormat="1" ht="17.25" customHeight="1" x14ac:dyDescent="0.2">
      <c r="C87" s="24" t="s">
        <v>33</v>
      </c>
      <c r="D87" s="25">
        <f t="shared" ref="D87:Q87" si="16">D85-D86</f>
        <v>7.9120000000000061</v>
      </c>
      <c r="E87" s="25">
        <f t="shared" si="16"/>
        <v>25.591999999999999</v>
      </c>
      <c r="F87" s="25">
        <f t="shared" si="16"/>
        <v>29.09899999999999</v>
      </c>
      <c r="G87" s="25">
        <f t="shared" si="16"/>
        <v>0</v>
      </c>
      <c r="H87" s="25">
        <f t="shared" si="16"/>
        <v>0</v>
      </c>
      <c r="I87" s="25">
        <f t="shared" si="16"/>
        <v>0</v>
      </c>
      <c r="J87" s="25">
        <f t="shared" si="16"/>
        <v>28.836999999999989</v>
      </c>
      <c r="K87" s="25">
        <f t="shared" si="16"/>
        <v>23.658000000000015</v>
      </c>
      <c r="L87" s="26">
        <f t="shared" si="16"/>
        <v>0</v>
      </c>
      <c r="M87" s="26">
        <f t="shared" si="16"/>
        <v>35.930000000000007</v>
      </c>
      <c r="N87" s="26">
        <f t="shared" si="16"/>
        <v>9.7369999999999948</v>
      </c>
      <c r="O87" s="26">
        <f t="shared" si="16"/>
        <v>27.638999999999982</v>
      </c>
      <c r="P87" s="26">
        <f t="shared" si="16"/>
        <v>23.831999999999994</v>
      </c>
      <c r="Q87" s="26">
        <f t="shared" si="16"/>
        <v>0.18200000000001637</v>
      </c>
    </row>
    <row r="88" spans="3:17" s="17" customFormat="1" ht="17.25" customHeight="1" x14ac:dyDescent="0.2">
      <c r="C88" s="29" t="s">
        <v>34</v>
      </c>
      <c r="D88" s="37" t="s">
        <v>103</v>
      </c>
      <c r="E88" s="38" t="s">
        <v>106</v>
      </c>
      <c r="F88" s="38" t="s">
        <v>104</v>
      </c>
      <c r="G88" s="38"/>
      <c r="H88" s="38"/>
      <c r="I88" s="38"/>
      <c r="J88" s="38" t="s">
        <v>100</v>
      </c>
      <c r="K88" s="38" t="s">
        <v>105</v>
      </c>
      <c r="L88" s="36"/>
      <c r="M88" s="36" t="s">
        <v>99</v>
      </c>
      <c r="N88" s="36" t="s">
        <v>101</v>
      </c>
      <c r="O88" s="36" t="s">
        <v>108</v>
      </c>
      <c r="P88" s="36" t="s">
        <v>102</v>
      </c>
      <c r="Q88" s="36" t="s">
        <v>107</v>
      </c>
    </row>
    <row r="89" spans="3:17" s="17" customFormat="1" ht="17.25" customHeight="1" x14ac:dyDescent="0.2">
      <c r="C89" s="24" t="s">
        <v>4</v>
      </c>
      <c r="D89" s="33">
        <v>2</v>
      </c>
      <c r="E89" s="34">
        <v>6</v>
      </c>
      <c r="F89" s="34">
        <v>5</v>
      </c>
      <c r="G89" s="34"/>
      <c r="H89" s="34"/>
      <c r="I89" s="34"/>
      <c r="J89" s="34">
        <v>3</v>
      </c>
      <c r="K89" s="34">
        <v>4</v>
      </c>
      <c r="L89" s="35"/>
      <c r="M89" s="35">
        <v>4.5</v>
      </c>
      <c r="N89" s="35">
        <v>2.5</v>
      </c>
      <c r="O89" s="35">
        <v>3.5</v>
      </c>
      <c r="P89" s="35">
        <v>5.5</v>
      </c>
      <c r="Q89" s="35">
        <v>1.5</v>
      </c>
    </row>
    <row r="90" spans="3:17" x14ac:dyDescent="0.2">
      <c r="D90" s="50">
        <f>D84+D87+D89</f>
        <v>7.5529999999999973</v>
      </c>
      <c r="E90" s="50">
        <f t="shared" ref="E90:Q90" si="17">E84+E87+E89</f>
        <v>31.279000000000003</v>
      </c>
      <c r="F90" s="50">
        <f t="shared" si="17"/>
        <v>34.09899999999999</v>
      </c>
      <c r="G90" s="50">
        <f t="shared" si="17"/>
        <v>0</v>
      </c>
      <c r="H90" s="50">
        <f t="shared" si="17"/>
        <v>0</v>
      </c>
      <c r="I90" s="50">
        <f t="shared" si="17"/>
        <v>0</v>
      </c>
      <c r="J90" s="50">
        <f t="shared" si="17"/>
        <v>30.235999999999983</v>
      </c>
      <c r="K90" s="50">
        <f t="shared" si="17"/>
        <v>27.658000000000015</v>
      </c>
      <c r="L90" s="50">
        <f t="shared" si="17"/>
        <v>0</v>
      </c>
      <c r="M90" s="50">
        <f t="shared" si="17"/>
        <v>40.430000000000007</v>
      </c>
      <c r="N90" s="50">
        <f t="shared" si="17"/>
        <v>12.236999999999995</v>
      </c>
      <c r="O90" s="50">
        <f t="shared" si="17"/>
        <v>30.803999999999981</v>
      </c>
      <c r="P90" s="50">
        <f t="shared" si="17"/>
        <v>29.331999999999994</v>
      </c>
      <c r="Q90" s="50">
        <f t="shared" si="17"/>
        <v>1.6820000000000164</v>
      </c>
    </row>
  </sheetData>
  <mergeCells count="1">
    <mergeCell ref="A1:R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Risultati</vt:lpstr>
      <vt:lpstr>Giornate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Carloni</dc:creator>
  <dc:description/>
  <cp:lastModifiedBy>Utente Windows</cp:lastModifiedBy>
  <cp:revision>30</cp:revision>
  <dcterms:created xsi:type="dcterms:W3CDTF">2016-02-15T10:33:30Z</dcterms:created>
  <dcterms:modified xsi:type="dcterms:W3CDTF">2017-12-07T22:05:47Z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