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i\MAURO\"/>
    </mc:Choice>
  </mc:AlternateContent>
  <bookViews>
    <workbookView xWindow="0" yWindow="0" windowWidth="19200" windowHeight="11595" tabRatio="983"/>
  </bookViews>
  <sheets>
    <sheet name="Risultati" sheetId="1" r:id="rId1"/>
    <sheet name="Giornate" sheetId="2" r:id="rId2"/>
  </sheets>
  <calcPr calcId="152511" iterateDelta="1E-4"/>
</workbook>
</file>

<file path=xl/calcChain.xml><?xml version="1.0" encoding="utf-8"?>
<calcChain xmlns="http://schemas.openxmlformats.org/spreadsheetml/2006/main">
  <c r="M9" i="1" l="1"/>
  <c r="M8" i="1"/>
  <c r="M7" i="1"/>
  <c r="M12" i="1"/>
  <c r="N12" i="1" l="1"/>
  <c r="N11" i="1"/>
  <c r="N10" i="1"/>
  <c r="N9" i="1"/>
  <c r="N8" i="1"/>
  <c r="N7" i="1"/>
  <c r="N6" i="1"/>
  <c r="N5" i="1"/>
  <c r="N4" i="1"/>
  <c r="L87" i="2"/>
  <c r="K87" i="2"/>
  <c r="J87" i="2"/>
  <c r="I87" i="2"/>
  <c r="H87" i="2"/>
  <c r="G87" i="2"/>
  <c r="F87" i="2"/>
  <c r="E87" i="2"/>
  <c r="D87" i="2"/>
  <c r="L84" i="2"/>
  <c r="K84" i="2"/>
  <c r="M11" i="1" s="1"/>
  <c r="J84" i="2"/>
  <c r="I84" i="2"/>
  <c r="H84" i="2"/>
  <c r="G84" i="2"/>
  <c r="F84" i="2"/>
  <c r="E84" i="2"/>
  <c r="M5" i="1" s="1"/>
  <c r="D84" i="2"/>
  <c r="M10" i="1" l="1"/>
  <c r="M4" i="1"/>
  <c r="M6" i="1"/>
  <c r="L12" i="1"/>
  <c r="L11" i="1"/>
  <c r="L10" i="1"/>
  <c r="L9" i="1"/>
  <c r="L8" i="1"/>
  <c r="L7" i="1"/>
  <c r="L6" i="1"/>
  <c r="L5" i="1"/>
  <c r="L4" i="1"/>
  <c r="L72" i="2"/>
  <c r="K72" i="2"/>
  <c r="J72" i="2"/>
  <c r="I72" i="2"/>
  <c r="H72" i="2"/>
  <c r="G72" i="2"/>
  <c r="F72" i="2"/>
  <c r="E72" i="2"/>
  <c r="D72" i="2"/>
  <c r="L69" i="2"/>
  <c r="K12" i="1" s="1"/>
  <c r="K69" i="2"/>
  <c r="J69" i="2"/>
  <c r="I69" i="2"/>
  <c r="H69" i="2"/>
  <c r="G69" i="2"/>
  <c r="K7" i="1" s="1"/>
  <c r="F69" i="2"/>
  <c r="E69" i="2"/>
  <c r="D69" i="2"/>
  <c r="K10" i="1" l="1"/>
  <c r="K11" i="1"/>
  <c r="K5" i="1"/>
  <c r="K6" i="1"/>
  <c r="K4" i="1"/>
  <c r="K8" i="1" s="1"/>
  <c r="K9" i="1" s="1"/>
  <c r="L57" i="2"/>
  <c r="K57" i="2"/>
  <c r="J57" i="2"/>
  <c r="I57" i="2"/>
  <c r="H57" i="2"/>
  <c r="G57" i="2"/>
  <c r="F57" i="2"/>
  <c r="E57" i="2"/>
  <c r="D57" i="2"/>
  <c r="L54" i="2"/>
  <c r="K54" i="2"/>
  <c r="J54" i="2"/>
  <c r="I54" i="2"/>
  <c r="H54" i="2"/>
  <c r="G54" i="2"/>
  <c r="F54" i="2"/>
  <c r="E54" i="2"/>
  <c r="D54" i="2"/>
  <c r="L42" i="2"/>
  <c r="K42" i="2"/>
  <c r="J42" i="2"/>
  <c r="I42" i="2"/>
  <c r="H42" i="2"/>
  <c r="G42" i="2"/>
  <c r="F42" i="2"/>
  <c r="E42" i="2"/>
  <c r="D42" i="2"/>
  <c r="L39" i="2"/>
  <c r="K39" i="2"/>
  <c r="J39" i="2"/>
  <c r="I39" i="2"/>
  <c r="G9" i="1" s="1"/>
  <c r="H39" i="2"/>
  <c r="G39" i="2"/>
  <c r="F39" i="2"/>
  <c r="E39" i="2"/>
  <c r="G5" i="1" s="1"/>
  <c r="D39" i="2"/>
  <c r="L27" i="2"/>
  <c r="K27" i="2"/>
  <c r="J27" i="2"/>
  <c r="E10" i="1" s="1"/>
  <c r="I27" i="2"/>
  <c r="H27" i="2"/>
  <c r="G27" i="2"/>
  <c r="F27" i="2"/>
  <c r="E6" i="1" s="1"/>
  <c r="E27" i="2"/>
  <c r="D27" i="2"/>
  <c r="L24" i="2"/>
  <c r="E12" i="1" s="1"/>
  <c r="K24" i="2"/>
  <c r="E11" i="1" s="1"/>
  <c r="J24" i="2"/>
  <c r="I24" i="2"/>
  <c r="H24" i="2"/>
  <c r="G24" i="2"/>
  <c r="E7" i="1" s="1"/>
  <c r="F24" i="2"/>
  <c r="E24" i="2"/>
  <c r="E5" i="1" s="1"/>
  <c r="D24" i="2"/>
  <c r="O14" i="2"/>
  <c r="D14" i="2" s="1"/>
  <c r="D4" i="1" s="1"/>
  <c r="L12" i="2"/>
  <c r="K12" i="2"/>
  <c r="J12" i="2"/>
  <c r="C10" i="1" s="1"/>
  <c r="I12" i="2"/>
  <c r="H12" i="2"/>
  <c r="G12" i="2"/>
  <c r="F12" i="2"/>
  <c r="C6" i="1" s="1"/>
  <c r="E12" i="2"/>
  <c r="C5" i="1" s="1"/>
  <c r="D12" i="2"/>
  <c r="L9" i="2"/>
  <c r="K9" i="2"/>
  <c r="J9" i="2"/>
  <c r="I9" i="2"/>
  <c r="H9" i="2"/>
  <c r="G9" i="2"/>
  <c r="F9" i="2"/>
  <c r="E9" i="2"/>
  <c r="D9" i="2"/>
  <c r="J12" i="1"/>
  <c r="H12" i="1"/>
  <c r="F12" i="1"/>
  <c r="J11" i="1"/>
  <c r="H11" i="1"/>
  <c r="F11" i="1"/>
  <c r="J10" i="1"/>
  <c r="H10" i="1"/>
  <c r="F10" i="1"/>
  <c r="J9" i="1"/>
  <c r="H9" i="1"/>
  <c r="F9" i="1"/>
  <c r="J8" i="1"/>
  <c r="H8" i="1"/>
  <c r="F8" i="1"/>
  <c r="D8" i="1"/>
  <c r="J7" i="1"/>
  <c r="H7" i="1"/>
  <c r="F7" i="1"/>
  <c r="J6" i="1"/>
  <c r="H6" i="1"/>
  <c r="F6" i="1"/>
  <c r="J5" i="1"/>
  <c r="H5" i="1"/>
  <c r="F5" i="1"/>
  <c r="J4" i="1"/>
  <c r="H4" i="1"/>
  <c r="F4" i="1"/>
  <c r="C7" i="1" l="1"/>
  <c r="C11" i="1"/>
  <c r="E4" i="1"/>
  <c r="C9" i="1"/>
  <c r="G12" i="1"/>
  <c r="I10" i="1"/>
  <c r="C4" i="1"/>
  <c r="G4" i="1"/>
  <c r="I6" i="1"/>
  <c r="C12" i="1"/>
  <c r="G6" i="1"/>
  <c r="G10" i="1"/>
  <c r="I12" i="1"/>
  <c r="I8" i="1" s="1"/>
  <c r="I9" i="1"/>
  <c r="I7" i="1"/>
  <c r="O13" i="2"/>
  <c r="O12" i="2" s="1"/>
  <c r="F14" i="2" s="1"/>
  <c r="D6" i="1" s="1"/>
  <c r="O6" i="1" s="1"/>
  <c r="I11" i="1"/>
  <c r="I5" i="1"/>
  <c r="I4" i="1"/>
  <c r="G7" i="1"/>
  <c r="G11" i="1"/>
  <c r="I14" i="2"/>
  <c r="D9" i="1" s="1"/>
  <c r="O9" i="1" l="1"/>
  <c r="O11" i="2"/>
  <c r="O10" i="2" s="1"/>
  <c r="C8" i="1"/>
  <c r="O8" i="1" s="1"/>
  <c r="O4" i="1"/>
  <c r="G14" i="2" l="1"/>
  <c r="D7" i="1" s="1"/>
  <c r="O7" i="1" s="1"/>
  <c r="O9" i="2"/>
  <c r="L14" i="2"/>
  <c r="D12" i="1" s="1"/>
  <c r="O12" i="1" s="1"/>
  <c r="K14" i="2" l="1"/>
  <c r="D11" i="1" s="1"/>
  <c r="O11" i="1" s="1"/>
  <c r="O8" i="2"/>
  <c r="J14" i="2" l="1"/>
  <c r="D10" i="1" s="1"/>
  <c r="O10" i="1" s="1"/>
  <c r="O7" i="2"/>
  <c r="O6" i="2" l="1"/>
  <c r="E14" i="2"/>
  <c r="D5" i="1" s="1"/>
  <c r="O5" i="1" s="1"/>
</calcChain>
</file>

<file path=xl/sharedStrings.xml><?xml version="1.0" encoding="utf-8"?>
<sst xmlns="http://schemas.openxmlformats.org/spreadsheetml/2006/main" count="156" uniqueCount="37">
  <si>
    <t>Posizione</t>
  </si>
  <si>
    <t>Partecipanti</t>
  </si>
  <si>
    <t>B+A</t>
  </si>
  <si>
    <t>C</t>
  </si>
  <si>
    <t>Punteggio finale</t>
  </si>
  <si>
    <t>AngelS93</t>
  </si>
  <si>
    <t>Drakan</t>
  </si>
  <si>
    <t>Gigi</t>
  </si>
  <si>
    <t>Marco repainter</t>
  </si>
  <si>
    <t>NicoMilan93</t>
  </si>
  <si>
    <t>Stefano</t>
  </si>
  <si>
    <t>Tia</t>
  </si>
  <si>
    <t>TheFactor82</t>
  </si>
  <si>
    <t>THE B!</t>
  </si>
  <si>
    <t>Supermarket 2</t>
  </si>
  <si>
    <t>Toy World 1</t>
  </si>
  <si>
    <t>Ghost Town 1</t>
  </si>
  <si>
    <t>Botanical Garden</t>
  </si>
  <si>
    <t>TABELLE DELLE GIORNATE</t>
  </si>
  <si>
    <t>1° GIORNATA</t>
  </si>
  <si>
    <t>ordinamento tempi</t>
  </si>
  <si>
    <t>--&gt;</t>
  </si>
  <si>
    <t>giro veloce</t>
  </si>
  <si>
    <t>ultimo giro</t>
  </si>
  <si>
    <t>A</t>
  </si>
  <si>
    <t>tempo 2° auto</t>
  </si>
  <si>
    <t>tempo partecipante</t>
  </si>
  <si>
    <t>B</t>
  </si>
  <si>
    <t>tempo gara</t>
  </si>
  <si>
    <t>2° GIORNATA</t>
  </si>
  <si>
    <t>3° GIORNATA</t>
  </si>
  <si>
    <t>4° GIORNATA</t>
  </si>
  <si>
    <r>
      <rPr>
        <b/>
        <sz val="22"/>
        <color rgb="FF00DA1A"/>
        <rFont val="Arial"/>
        <family val="2"/>
      </rPr>
      <t>PHAT SLUG</t>
    </r>
    <r>
      <rPr>
        <b/>
        <sz val="22"/>
        <color rgb="FFE7E700"/>
        <rFont val="Arial"/>
        <family val="2"/>
        <charset val="1"/>
      </rPr>
      <t xml:space="preserve"> TOURNAMENT</t>
    </r>
  </si>
  <si>
    <t>5° GIORNATA</t>
  </si>
  <si>
    <t>Ghost Town 2</t>
  </si>
  <si>
    <t>6° GIORNATA</t>
  </si>
  <si>
    <t>Museum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</si>
</sst>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"/>
      <family val="2"/>
      <charset val="1"/>
    </font>
    <font>
      <b/>
      <sz val="22"/>
      <color rgb="FFE7E700"/>
      <name val="Arial"/>
      <family val="2"/>
      <charset val="1"/>
    </font>
    <font>
      <b/>
      <sz val="10"/>
      <name val="Arial"/>
      <family val="2"/>
      <charset val="1"/>
    </font>
    <font>
      <b/>
      <sz val="12"/>
      <color rgb="FF00CC00"/>
      <name val="Arial"/>
      <family val="2"/>
      <charset val="1"/>
    </font>
    <font>
      <b/>
      <sz val="20"/>
      <color rgb="FF00CC00"/>
      <name val="Arial"/>
      <family val="2"/>
      <charset val="1"/>
    </font>
    <font>
      <b/>
      <sz val="10"/>
      <color rgb="FF00CC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u/>
      <sz val="10"/>
      <color rgb="FF00CC00"/>
      <name val="Arial"/>
      <family val="2"/>
      <charset val="1"/>
    </font>
    <font>
      <b/>
      <sz val="22"/>
      <color rgb="FFE7E700"/>
      <name val="Arial"/>
      <family val="2"/>
    </font>
    <font>
      <b/>
      <sz val="22"/>
      <color rgb="FF00DA1A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E7E700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1" xfId="0" applyFont="1" applyFill="1" applyBorder="1"/>
    <xf numFmtId="0" fontId="0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3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3" fillId="2" borderId="3" xfId="0" applyNumberFormat="1" applyFont="1" applyFill="1" applyBorder="1"/>
    <xf numFmtId="0" fontId="0" fillId="0" borderId="3" xfId="0" applyBorder="1" applyAlignment="1">
      <alignment horizontal="center"/>
    </xf>
    <xf numFmtId="0" fontId="2" fillId="0" borderId="0" xfId="0" applyFont="1"/>
    <xf numFmtId="0" fontId="2" fillId="0" borderId="5" xfId="0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E7E7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DA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zoomScaleNormal="100" workbookViewId="0">
      <selection activeCell="O20" sqref="O20"/>
    </sheetView>
  </sheetViews>
  <sheetFormatPr defaultRowHeight="12.75" x14ac:dyDescent="0.2"/>
  <cols>
    <col min="2" max="2" width="15.42578125"/>
    <col min="3" max="14" width="8.140625"/>
    <col min="15" max="15" width="19.140625" customWidth="1"/>
  </cols>
  <sheetData>
    <row r="1" spans="1:15" x14ac:dyDescent="0.2">
      <c r="A1" s="48" t="s">
        <v>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</row>
    <row r="2" spans="1:15" ht="13.5" thickBo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2"/>
    </row>
    <row r="3" spans="1:15" ht="15.6" customHeight="1" x14ac:dyDescent="0.25">
      <c r="A3" s="1" t="s">
        <v>0</v>
      </c>
      <c r="B3" s="2" t="s">
        <v>1</v>
      </c>
      <c r="C3" s="1" t="s">
        <v>2</v>
      </c>
      <c r="D3" s="2" t="s">
        <v>3</v>
      </c>
      <c r="E3" s="1" t="s">
        <v>2</v>
      </c>
      <c r="F3" s="2" t="s">
        <v>3</v>
      </c>
      <c r="G3" s="1" t="s">
        <v>2</v>
      </c>
      <c r="H3" s="2" t="s">
        <v>3</v>
      </c>
      <c r="I3" s="1" t="s">
        <v>2</v>
      </c>
      <c r="J3" s="2" t="s">
        <v>3</v>
      </c>
      <c r="K3" s="1" t="s">
        <v>2</v>
      </c>
      <c r="L3" s="2" t="s">
        <v>3</v>
      </c>
      <c r="M3" s="1" t="s">
        <v>2</v>
      </c>
      <c r="N3" s="2" t="s">
        <v>3</v>
      </c>
      <c r="O3" s="3" t="s">
        <v>4</v>
      </c>
    </row>
    <row r="4" spans="1:15" ht="15.6" customHeight="1" x14ac:dyDescent="0.25">
      <c r="A4" s="4">
        <v>7</v>
      </c>
      <c r="B4" s="5" t="s">
        <v>5</v>
      </c>
      <c r="C4" s="6">
        <f>Giornate!D12+Giornate!D9</f>
        <v>4.6049999999999969</v>
      </c>
      <c r="D4" s="7">
        <f>Giornate!D14</f>
        <v>0</v>
      </c>
      <c r="E4" s="8">
        <f>Giornate!D24+Giornate!D27</f>
        <v>3.1079999999999899</v>
      </c>
      <c r="F4" s="7">
        <f>Giornate!D29</f>
        <v>0</v>
      </c>
      <c r="G4" s="8">
        <f>Giornate!D39+Giornate!D42</f>
        <v>10.081000000000003</v>
      </c>
      <c r="H4" s="7">
        <f>Giornate!D44</f>
        <v>0</v>
      </c>
      <c r="I4" s="8">
        <f>Giornate!D54+Giornate!D57</f>
        <v>3.7930000000000064</v>
      </c>
      <c r="J4" s="7">
        <f>Giornate!D59</f>
        <v>0</v>
      </c>
      <c r="K4" s="8">
        <f>Giornate!D69+Giornate!D72</f>
        <v>7.9190000000000111</v>
      </c>
      <c r="L4" s="7">
        <f>Giornate!D74</f>
        <v>0</v>
      </c>
      <c r="M4" s="8">
        <f>Giornate!D84+Giornate!D87</f>
        <v>10.885999999999996</v>
      </c>
      <c r="N4" s="7">
        <f>Giornate!D89</f>
        <v>0</v>
      </c>
      <c r="O4" s="9">
        <f>C4+D4+E4+F4+G4+H4+I4+J4+K4+L4+M4+N4</f>
        <v>40.392000000000003</v>
      </c>
    </row>
    <row r="5" spans="1:15" ht="15.6" customHeight="1" x14ac:dyDescent="0.25">
      <c r="A5" s="47">
        <v>1</v>
      </c>
      <c r="B5" s="5" t="s">
        <v>6</v>
      </c>
      <c r="C5" s="6">
        <f>Giornate!E12+Giornate!E9</f>
        <v>17.733999999999995</v>
      </c>
      <c r="D5" s="7">
        <f>Giornate!E14</f>
        <v>3.5</v>
      </c>
      <c r="E5" s="8">
        <f>Giornate!E24+Giornate!E27</f>
        <v>10.844000000000001</v>
      </c>
      <c r="F5" s="7">
        <f>Giornate!E29</f>
        <v>2.5</v>
      </c>
      <c r="G5" s="8">
        <f>Giornate!E39+Giornate!E42</f>
        <v>18.057000000000002</v>
      </c>
      <c r="H5" s="7">
        <f>Giornate!E44</f>
        <v>3.5</v>
      </c>
      <c r="I5" s="8">
        <f>Giornate!E54+Giornate!E57</f>
        <v>12.998999999999995</v>
      </c>
      <c r="J5" s="7">
        <f>Giornate!E59</f>
        <v>3</v>
      </c>
      <c r="K5" s="8">
        <f>Giornate!E69+Giornate!E72</f>
        <v>22.503</v>
      </c>
      <c r="L5" s="7">
        <f>Giornate!E74</f>
        <v>2.5</v>
      </c>
      <c r="M5" s="8">
        <f>Giornate!E84+Giornate!E87</f>
        <v>24.106999999999999</v>
      </c>
      <c r="N5" s="7">
        <f>Giornate!E89</f>
        <v>3</v>
      </c>
      <c r="O5" s="9">
        <f t="shared" ref="O5:O12" si="0">C5+D5+E5+F5+G5+H5+I5+J5+K5+L5+M5+N5</f>
        <v>124.24399999999999</v>
      </c>
    </row>
    <row r="6" spans="1:15" ht="15.6" customHeight="1" x14ac:dyDescent="0.25">
      <c r="A6" s="10">
        <v>4</v>
      </c>
      <c r="B6" s="5" t="s">
        <v>7</v>
      </c>
      <c r="C6" s="6">
        <f>Giornate!F12+Giornate!F9</f>
        <v>17.489999999999995</v>
      </c>
      <c r="D6" s="7">
        <f>Giornate!F14</f>
        <v>1</v>
      </c>
      <c r="E6" s="8">
        <f>Giornate!F24+Giornate!F27</f>
        <v>7.6440000000000055</v>
      </c>
      <c r="F6" s="7">
        <f>Giornate!F29</f>
        <v>0.5</v>
      </c>
      <c r="G6" s="8">
        <f>Giornate!F39+Giornate!F42</f>
        <v>14.390999999999991</v>
      </c>
      <c r="H6" s="7">
        <f>Giornate!F44</f>
        <v>2.5</v>
      </c>
      <c r="I6" s="8">
        <f>Giornate!F54+Giornate!F57</f>
        <v>9.0470000000000041</v>
      </c>
      <c r="J6" s="7">
        <f>Giornate!F59</f>
        <v>2.5</v>
      </c>
      <c r="K6" s="8">
        <f>Giornate!F69+Giornate!F72</f>
        <v>15.048999999999992</v>
      </c>
      <c r="L6" s="7">
        <f>Giornate!F74</f>
        <v>1</v>
      </c>
      <c r="M6" s="8">
        <f>Giornate!F84+Giornate!F87</f>
        <v>16.897999999999996</v>
      </c>
      <c r="N6" s="7">
        <f>Giornate!F89</f>
        <v>2</v>
      </c>
      <c r="O6" s="9">
        <f t="shared" si="0"/>
        <v>90.018999999999977</v>
      </c>
    </row>
    <row r="7" spans="1:15" ht="15.6" customHeight="1" x14ac:dyDescent="0.25">
      <c r="A7" s="10">
        <v>5</v>
      </c>
      <c r="B7" s="5" t="s">
        <v>8</v>
      </c>
      <c r="C7" s="6">
        <f>Giornate!G12+Giornate!G9</f>
        <v>15.927</v>
      </c>
      <c r="D7" s="7">
        <f>Giornate!G14</f>
        <v>1.5</v>
      </c>
      <c r="E7" s="8">
        <f>Giornate!G24+Giornate!G27</f>
        <v>1.4399999999999977</v>
      </c>
      <c r="F7" s="7">
        <f>Giornate!G29</f>
        <v>1.5</v>
      </c>
      <c r="G7" s="8">
        <f>Giornate!G39+Giornate!G42</f>
        <v>14.378999999999998</v>
      </c>
      <c r="H7" s="7">
        <f>Giornate!G44</f>
        <v>2</v>
      </c>
      <c r="I7" s="8">
        <f>Giornate!G54+Giornate!G57</f>
        <v>4.5679999999999978</v>
      </c>
      <c r="J7" s="7">
        <f>Giornate!G59</f>
        <v>0.5</v>
      </c>
      <c r="K7" s="8">
        <f>Giornate!G69+Giornate!G72</f>
        <v>17.176000000000002</v>
      </c>
      <c r="L7" s="7">
        <f>Giornate!G74</f>
        <v>3</v>
      </c>
      <c r="M7" s="8">
        <f>Giornate!G87</f>
        <v>9.7740000000000009</v>
      </c>
      <c r="N7" s="7">
        <f>Giornate!G89</f>
        <v>1</v>
      </c>
      <c r="O7" s="9">
        <f t="shared" si="0"/>
        <v>72.763999999999996</v>
      </c>
    </row>
    <row r="8" spans="1:15" ht="15.6" customHeight="1" x14ac:dyDescent="0.25">
      <c r="A8" s="10">
        <v>9</v>
      </c>
      <c r="B8" s="5" t="s">
        <v>9</v>
      </c>
      <c r="C8" s="6">
        <f>C4/2</f>
        <v>2.3024999999999984</v>
      </c>
      <c r="D8" s="7">
        <f>Giornate!H14</f>
        <v>0</v>
      </c>
      <c r="E8" s="8">
        <v>1.47</v>
      </c>
      <c r="F8" s="7">
        <f>Giornate!H29</f>
        <v>0</v>
      </c>
      <c r="G8" s="8">
        <v>5.04</v>
      </c>
      <c r="H8" s="7">
        <f>Giornate!H44</f>
        <v>0</v>
      </c>
      <c r="I8" s="8">
        <f>I12/2</f>
        <v>1.6154999999999973</v>
      </c>
      <c r="J8" s="7">
        <f>Giornate!H59</f>
        <v>0</v>
      </c>
      <c r="K8" s="8">
        <f>K4/2</f>
        <v>3.9595000000000056</v>
      </c>
      <c r="L8" s="7">
        <f>Giornate!H74</f>
        <v>0</v>
      </c>
      <c r="M8" s="8">
        <f>M7/2</f>
        <v>4.8870000000000005</v>
      </c>
      <c r="N8" s="7">
        <f>Giornate!H89</f>
        <v>0</v>
      </c>
      <c r="O8" s="9">
        <f t="shared" si="0"/>
        <v>19.274500000000003</v>
      </c>
    </row>
    <row r="9" spans="1:15" ht="15.6" customHeight="1" x14ac:dyDescent="0.25">
      <c r="A9" s="10">
        <v>8</v>
      </c>
      <c r="B9" s="5" t="s">
        <v>10</v>
      </c>
      <c r="C9" s="6">
        <f>Giornate!I12+Giornate!I9</f>
        <v>11.930000000000007</v>
      </c>
      <c r="D9" s="7">
        <f>Giornate!I14</f>
        <v>0.5</v>
      </c>
      <c r="E9" s="8">
        <v>1.47</v>
      </c>
      <c r="F9" s="7">
        <f>Giornate!I29</f>
        <v>0</v>
      </c>
      <c r="G9" s="8">
        <f>Giornate!I39+Giornate!I42</f>
        <v>9.6989999999999981</v>
      </c>
      <c r="H9" s="7">
        <f>Giornate!I44</f>
        <v>0.5</v>
      </c>
      <c r="I9" s="8">
        <f>I12/2</f>
        <v>1.6154999999999973</v>
      </c>
      <c r="J9" s="7">
        <f>Giornate!I59</f>
        <v>0</v>
      </c>
      <c r="K9" s="8">
        <f>K8</f>
        <v>3.9595000000000056</v>
      </c>
      <c r="L9" s="7">
        <f>Giornate!I74</f>
        <v>0</v>
      </c>
      <c r="M9" s="8">
        <f>M8/2</f>
        <v>2.4435000000000002</v>
      </c>
      <c r="N9" s="7">
        <f>Giornate!I89</f>
        <v>0</v>
      </c>
      <c r="O9" s="9">
        <f t="shared" si="0"/>
        <v>32.117500000000007</v>
      </c>
    </row>
    <row r="10" spans="1:15" ht="15.6" customHeight="1" x14ac:dyDescent="0.25">
      <c r="A10" s="47">
        <v>2</v>
      </c>
      <c r="B10" s="5" t="s">
        <v>11</v>
      </c>
      <c r="C10" s="6">
        <f>Giornate!J12+Giornate!J9</f>
        <v>21.015999999999991</v>
      </c>
      <c r="D10" s="7">
        <f>Giornate!J14</f>
        <v>3</v>
      </c>
      <c r="E10" s="8">
        <f>Giornate!J24+Giornate!J27</f>
        <v>11.162000000000006</v>
      </c>
      <c r="F10" s="7">
        <f>Giornate!J29</f>
        <v>3</v>
      </c>
      <c r="G10" s="8">
        <f>Giornate!J39+Giornate!J42</f>
        <v>19.062999999999995</v>
      </c>
      <c r="H10" s="7">
        <f>Giornate!J44</f>
        <v>3</v>
      </c>
      <c r="I10" s="8">
        <f>Giornate!J54+Giornate!J57</f>
        <v>18.03</v>
      </c>
      <c r="J10" s="7">
        <f>Giornate!J59</f>
        <v>1</v>
      </c>
      <c r="K10" s="8">
        <f>Giornate!J69+Giornate!J72</f>
        <v>21.117000000000004</v>
      </c>
      <c r="L10" s="7">
        <f>Giornate!J74</f>
        <v>2</v>
      </c>
      <c r="M10" s="8">
        <f>Giornate!J84+Giornate!J87</f>
        <v>19.049000000000007</v>
      </c>
      <c r="N10" s="7">
        <f>Giornate!J89</f>
        <v>1.5</v>
      </c>
      <c r="O10" s="9">
        <f t="shared" si="0"/>
        <v>122.937</v>
      </c>
    </row>
    <row r="11" spans="1:15" ht="15.6" customHeight="1" x14ac:dyDescent="0.25">
      <c r="A11" s="47">
        <v>3</v>
      </c>
      <c r="B11" s="5" t="s">
        <v>12</v>
      </c>
      <c r="C11" s="6">
        <f>Giornate!K12+Giornate!K9</f>
        <v>15.542000000000002</v>
      </c>
      <c r="D11" s="7">
        <f>Giornate!K14</f>
        <v>2.5</v>
      </c>
      <c r="E11" s="8">
        <f>Giornate!K24+Giornate!K27</f>
        <v>6.9200000000000017</v>
      </c>
      <c r="F11" s="7">
        <f>Giornate!K29</f>
        <v>2</v>
      </c>
      <c r="G11" s="8">
        <f>Giornate!K39+Giornate!K42</f>
        <v>15.811</v>
      </c>
      <c r="H11" s="7">
        <f>Giornate!K44</f>
        <v>1.5</v>
      </c>
      <c r="I11" s="8">
        <f>Giornate!K54+Giornate!K57</f>
        <v>10.792000000000002</v>
      </c>
      <c r="J11" s="7">
        <f>Giornate!K59</f>
        <v>2</v>
      </c>
      <c r="K11" s="8">
        <f>Giornate!K69+Giornate!K72</f>
        <v>18.992999999999995</v>
      </c>
      <c r="L11" s="7">
        <f>Giornate!K74</f>
        <v>1.5</v>
      </c>
      <c r="M11" s="8">
        <f>Giornate!K84+Giornate!K87</f>
        <v>18.061000000000007</v>
      </c>
      <c r="N11" s="7">
        <f>Giornate!K89</f>
        <v>2.5</v>
      </c>
      <c r="O11" s="9">
        <f t="shared" si="0"/>
        <v>98.119</v>
      </c>
    </row>
    <row r="12" spans="1:15" ht="15.6" customHeight="1" x14ac:dyDescent="0.25">
      <c r="A12" s="10">
        <v>6</v>
      </c>
      <c r="B12" s="5" t="s">
        <v>13</v>
      </c>
      <c r="C12" s="6">
        <f>Giornate!L12+Giornate!L9</f>
        <v>12.445</v>
      </c>
      <c r="D12" s="7">
        <f>Giornate!L14</f>
        <v>2</v>
      </c>
      <c r="E12" s="8">
        <f>Giornate!L24+Giornate!L27</f>
        <v>4.3140000000000072</v>
      </c>
      <c r="F12" s="7">
        <f>Giornate!L29</f>
        <v>1</v>
      </c>
      <c r="G12" s="8">
        <f>Giornate!L39+Giornate!L42</f>
        <v>14.091999999999999</v>
      </c>
      <c r="H12" s="7">
        <f>Giornate!L44</f>
        <v>1</v>
      </c>
      <c r="I12" s="8">
        <f>Giornate!L54+Giornate!L57</f>
        <v>3.2309999999999945</v>
      </c>
      <c r="J12" s="7">
        <f>Giornate!L59</f>
        <v>1.5</v>
      </c>
      <c r="K12" s="8">
        <f>Giornate!L69+Giornate!L72</f>
        <v>11.311999999999998</v>
      </c>
      <c r="L12" s="7">
        <f>Giornate!L74</f>
        <v>0.5</v>
      </c>
      <c r="M12" s="8">
        <f>Giornate!L87</f>
        <v>9.6169999999999902</v>
      </c>
      <c r="N12" s="7">
        <f>Giornate!L89</f>
        <v>0.5</v>
      </c>
      <c r="O12" s="9">
        <f t="shared" si="0"/>
        <v>61.510999999999989</v>
      </c>
    </row>
    <row r="13" spans="1:15" ht="15.6" customHeight="1" x14ac:dyDescent="0.2">
      <c r="C13" s="53" t="s">
        <v>14</v>
      </c>
      <c r="D13" s="53"/>
      <c r="E13" s="53" t="s">
        <v>15</v>
      </c>
      <c r="F13" s="53"/>
      <c r="G13" s="53" t="s">
        <v>16</v>
      </c>
      <c r="H13" s="53"/>
      <c r="I13" s="53" t="s">
        <v>17</v>
      </c>
      <c r="J13" s="53"/>
      <c r="K13" s="53" t="s">
        <v>34</v>
      </c>
      <c r="L13" s="53"/>
      <c r="M13" s="53" t="s">
        <v>36</v>
      </c>
      <c r="N13" s="53"/>
    </row>
  </sheetData>
  <mergeCells count="7">
    <mergeCell ref="A1:O2"/>
    <mergeCell ref="C13:D13"/>
    <mergeCell ref="E13:F13"/>
    <mergeCell ref="G13:H13"/>
    <mergeCell ref="I13:J13"/>
    <mergeCell ref="K13:L13"/>
    <mergeCell ref="M13:N13"/>
  </mergeCells>
  <pageMargins left="0.78749999999999998" right="0.78749999999999998" top="1.05277777777778" bottom="1.05277777777778" header="0.78749999999999998" footer="0.78749999999999998"/>
  <pageSetup paperSize="9" orientation="portrait" useFirstPageNumber="1" verticalDpi="0" r:id="rId1"/>
  <headerFooter>
    <oddHeader>&amp;C&amp;"Times New Roman,Normale"&amp;12&amp;A</oddHeader>
    <oddFooter>&amp;C&amp;"Times New Roman,Normale"&amp;12Pagina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opLeftCell="A67" zoomScaleNormal="100" workbookViewId="0">
      <selection activeCell="O88" sqref="O88"/>
    </sheetView>
  </sheetViews>
  <sheetFormatPr defaultRowHeight="12.75" x14ac:dyDescent="0.2"/>
  <cols>
    <col min="1" max="2" width="8.42578125"/>
    <col min="3" max="3" width="18.42578125"/>
    <col min="4" max="4" width="9.28515625"/>
    <col min="5" max="6" width="8.42578125"/>
    <col min="7" max="7" width="15.28515625"/>
    <col min="8" max="8" width="12.42578125"/>
    <col min="9" max="10" width="8.42578125"/>
    <col min="11" max="11" width="11.5703125"/>
    <col min="12" max="1025" width="8.42578125"/>
  </cols>
  <sheetData>
    <row r="1" spans="1:18" ht="12.75" customHeight="1" x14ac:dyDescent="0.2">
      <c r="A1" s="54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ht="12.75" customHeight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4" spans="1:18" x14ac:dyDescent="0.2">
      <c r="A4" s="11" t="s">
        <v>19</v>
      </c>
      <c r="C4" s="11" t="s">
        <v>14</v>
      </c>
      <c r="N4" t="s">
        <v>20</v>
      </c>
    </row>
    <row r="6" spans="1:18" x14ac:dyDescent="0.2"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N6" s="13" t="s">
        <v>21</v>
      </c>
      <c r="O6" s="14">
        <f t="shared" ref="O6:O13" si="0">O7+0.5</f>
        <v>4</v>
      </c>
    </row>
    <row r="7" spans="1:18" x14ac:dyDescent="0.2">
      <c r="C7" s="15" t="s">
        <v>22</v>
      </c>
      <c r="D7" s="16">
        <v>22.82</v>
      </c>
      <c r="E7" s="16">
        <v>21.064</v>
      </c>
      <c r="F7" s="16">
        <v>22.456</v>
      </c>
      <c r="G7" s="16">
        <v>22.942</v>
      </c>
      <c r="H7" s="16"/>
      <c r="I7" s="16">
        <v>22.963000000000001</v>
      </c>
      <c r="J7" s="16">
        <v>20.745000000000001</v>
      </c>
      <c r="K7" s="16">
        <v>21.745000000000001</v>
      </c>
      <c r="L7" s="17">
        <v>21.651</v>
      </c>
      <c r="N7" s="13" t="s">
        <v>21</v>
      </c>
      <c r="O7" s="14">
        <f t="shared" si="0"/>
        <v>3.5</v>
      </c>
    </row>
    <row r="8" spans="1:18" x14ac:dyDescent="0.2">
      <c r="C8" s="15" t="s">
        <v>23</v>
      </c>
      <c r="D8" s="16">
        <v>25.28</v>
      </c>
      <c r="E8" s="18">
        <v>21.064</v>
      </c>
      <c r="F8" s="18">
        <v>22.456</v>
      </c>
      <c r="G8" s="18">
        <v>22.942</v>
      </c>
      <c r="H8" s="18"/>
      <c r="I8" s="18">
        <v>22.963000000000001</v>
      </c>
      <c r="J8" s="18">
        <v>20.745000000000001</v>
      </c>
      <c r="K8" s="18">
        <v>21.745000000000001</v>
      </c>
      <c r="L8" s="19">
        <v>21.651</v>
      </c>
      <c r="N8" s="13" t="s">
        <v>21</v>
      </c>
      <c r="O8" s="14">
        <f t="shared" si="0"/>
        <v>3</v>
      </c>
    </row>
    <row r="9" spans="1:18" x14ac:dyDescent="0.2">
      <c r="C9" s="20" t="s">
        <v>24</v>
      </c>
      <c r="D9" s="21">
        <f t="shared" ref="D9:L9" si="1">D7-D8</f>
        <v>-2.4600000000000009</v>
      </c>
      <c r="E9" s="21">
        <f t="shared" si="1"/>
        <v>0</v>
      </c>
      <c r="F9" s="21">
        <f t="shared" si="1"/>
        <v>0</v>
      </c>
      <c r="G9" s="21">
        <f t="shared" si="1"/>
        <v>0</v>
      </c>
      <c r="H9" s="21">
        <f t="shared" si="1"/>
        <v>0</v>
      </c>
      <c r="I9" s="21">
        <f t="shared" si="1"/>
        <v>0</v>
      </c>
      <c r="J9" s="21">
        <f t="shared" si="1"/>
        <v>0</v>
      </c>
      <c r="K9" s="21">
        <f t="shared" si="1"/>
        <v>0</v>
      </c>
      <c r="L9" s="22">
        <f t="shared" si="1"/>
        <v>0</v>
      </c>
      <c r="N9" s="13" t="s">
        <v>21</v>
      </c>
      <c r="O9" s="14">
        <f t="shared" si="0"/>
        <v>2.5</v>
      </c>
    </row>
    <row r="10" spans="1:18" x14ac:dyDescent="0.2">
      <c r="C10" s="15" t="s">
        <v>25</v>
      </c>
      <c r="D10" s="18">
        <v>83.385999999999996</v>
      </c>
      <c r="E10" s="18">
        <v>62.055999999999997</v>
      </c>
      <c r="F10" s="18">
        <v>68.186999999999998</v>
      </c>
      <c r="G10" s="18">
        <v>63.86</v>
      </c>
      <c r="H10" s="18"/>
      <c r="I10" s="18">
        <v>83.873000000000005</v>
      </c>
      <c r="J10" s="18">
        <v>66.337999999999994</v>
      </c>
      <c r="K10" s="18">
        <v>61.859000000000002</v>
      </c>
      <c r="L10" s="23">
        <v>60.058999999999997</v>
      </c>
      <c r="N10" s="13" t="s">
        <v>21</v>
      </c>
      <c r="O10" s="14">
        <f t="shared" si="0"/>
        <v>2</v>
      </c>
    </row>
    <row r="11" spans="1:18" x14ac:dyDescent="0.2">
      <c r="C11" s="15" t="s">
        <v>26</v>
      </c>
      <c r="D11" s="18">
        <v>76.320999999999998</v>
      </c>
      <c r="E11" s="18">
        <v>44.322000000000003</v>
      </c>
      <c r="F11" s="18">
        <v>50.697000000000003</v>
      </c>
      <c r="G11" s="18">
        <v>47.933</v>
      </c>
      <c r="H11" s="18"/>
      <c r="I11" s="18">
        <v>71.942999999999998</v>
      </c>
      <c r="J11" s="18">
        <v>45.322000000000003</v>
      </c>
      <c r="K11" s="18">
        <v>46.317</v>
      </c>
      <c r="L11" s="24">
        <v>47.613999999999997</v>
      </c>
      <c r="N11" s="13" t="s">
        <v>21</v>
      </c>
      <c r="O11" s="14">
        <f t="shared" si="0"/>
        <v>1.5</v>
      </c>
    </row>
    <row r="12" spans="1:18" x14ac:dyDescent="0.2">
      <c r="C12" s="20" t="s">
        <v>27</v>
      </c>
      <c r="D12" s="21">
        <f t="shared" ref="D12:L12" si="2">D10-D11</f>
        <v>7.0649999999999977</v>
      </c>
      <c r="E12" s="21">
        <f t="shared" si="2"/>
        <v>17.733999999999995</v>
      </c>
      <c r="F12" s="21">
        <f t="shared" si="2"/>
        <v>17.489999999999995</v>
      </c>
      <c r="G12" s="21">
        <f t="shared" si="2"/>
        <v>15.927</v>
      </c>
      <c r="H12" s="21">
        <f t="shared" si="2"/>
        <v>0</v>
      </c>
      <c r="I12" s="21">
        <f t="shared" si="2"/>
        <v>11.930000000000007</v>
      </c>
      <c r="J12" s="21">
        <f t="shared" si="2"/>
        <v>21.015999999999991</v>
      </c>
      <c r="K12" s="21">
        <f t="shared" si="2"/>
        <v>15.542000000000002</v>
      </c>
      <c r="L12" s="22">
        <f t="shared" si="2"/>
        <v>12.445</v>
      </c>
      <c r="N12" s="13" t="s">
        <v>21</v>
      </c>
      <c r="O12" s="14">
        <f t="shared" si="0"/>
        <v>1</v>
      </c>
    </row>
    <row r="13" spans="1:18" x14ac:dyDescent="0.2">
      <c r="C13" s="25" t="s">
        <v>28</v>
      </c>
      <c r="D13" s="26">
        <v>76.320999999999998</v>
      </c>
      <c r="E13" s="27">
        <v>44.322000000000003</v>
      </c>
      <c r="F13" s="27">
        <v>50.697000000000003</v>
      </c>
      <c r="G13" s="27">
        <v>47.933</v>
      </c>
      <c r="H13" s="27"/>
      <c r="I13" s="27">
        <v>71.942999999999998</v>
      </c>
      <c r="J13" s="27">
        <v>45.322000000000003</v>
      </c>
      <c r="K13" s="27">
        <v>46.317</v>
      </c>
      <c r="L13" s="28">
        <v>47.613999999999997</v>
      </c>
      <c r="N13" s="13" t="s">
        <v>21</v>
      </c>
      <c r="O13" s="14">
        <f t="shared" si="0"/>
        <v>0.5</v>
      </c>
    </row>
    <row r="14" spans="1:18" x14ac:dyDescent="0.2">
      <c r="C14" s="20" t="s">
        <v>3</v>
      </c>
      <c r="D14" s="29">
        <f>O14</f>
        <v>0</v>
      </c>
      <c r="E14" s="30">
        <f>O7</f>
        <v>3.5</v>
      </c>
      <c r="F14" s="30">
        <f>O12</f>
        <v>1</v>
      </c>
      <c r="G14" s="30">
        <f>O11</f>
        <v>1.5</v>
      </c>
      <c r="H14" s="30"/>
      <c r="I14" s="30">
        <f>O13</f>
        <v>0.5</v>
      </c>
      <c r="J14" s="30">
        <f>O8</f>
        <v>3</v>
      </c>
      <c r="K14" s="30">
        <f>O9</f>
        <v>2.5</v>
      </c>
      <c r="L14" s="31">
        <f>O10</f>
        <v>2</v>
      </c>
      <c r="N14" s="13" t="s">
        <v>21</v>
      </c>
      <c r="O14" s="14">
        <f>0</f>
        <v>0</v>
      </c>
    </row>
    <row r="19" spans="1:16" x14ac:dyDescent="0.2">
      <c r="A19" s="11" t="s">
        <v>29</v>
      </c>
      <c r="C19" s="11" t="s">
        <v>15</v>
      </c>
    </row>
    <row r="21" spans="1:16" x14ac:dyDescent="0.2">
      <c r="D21" s="12" t="s">
        <v>5</v>
      </c>
      <c r="E21" s="12" t="s">
        <v>6</v>
      </c>
      <c r="F21" s="12" t="s">
        <v>7</v>
      </c>
      <c r="G21" s="12" t="s">
        <v>8</v>
      </c>
      <c r="H21" s="12" t="s">
        <v>9</v>
      </c>
      <c r="I21" s="12" t="s">
        <v>10</v>
      </c>
      <c r="J21" s="12" t="s">
        <v>11</v>
      </c>
      <c r="K21" s="12" t="s">
        <v>12</v>
      </c>
      <c r="L21" s="12" t="s">
        <v>13</v>
      </c>
      <c r="N21" s="14"/>
      <c r="O21" s="13"/>
      <c r="P21" s="14"/>
    </row>
    <row r="22" spans="1:16" x14ac:dyDescent="0.2">
      <c r="C22" s="15" t="s">
        <v>22</v>
      </c>
      <c r="D22" s="16">
        <v>31.355</v>
      </c>
      <c r="E22" s="16">
        <v>29.198</v>
      </c>
      <c r="F22" s="16">
        <v>31.768000000000001</v>
      </c>
      <c r="G22" s="16">
        <v>30.766999999999999</v>
      </c>
      <c r="H22" s="16"/>
      <c r="I22" s="16"/>
      <c r="J22" s="16">
        <v>29.722999999999999</v>
      </c>
      <c r="K22" s="16">
        <v>28.88</v>
      </c>
      <c r="L22" s="17">
        <v>30.757999999999999</v>
      </c>
      <c r="N22" s="32"/>
      <c r="O22" s="13"/>
      <c r="P22" s="14"/>
    </row>
    <row r="23" spans="1:16" x14ac:dyDescent="0.2">
      <c r="C23" s="15" t="s">
        <v>23</v>
      </c>
      <c r="D23" s="16">
        <v>31.355</v>
      </c>
      <c r="E23" s="18">
        <v>29.198</v>
      </c>
      <c r="F23" s="18">
        <v>31.768000000000001</v>
      </c>
      <c r="G23" s="18">
        <v>30.766999999999999</v>
      </c>
      <c r="H23" s="18"/>
      <c r="I23" s="18"/>
      <c r="J23" s="18">
        <v>29.902999999999999</v>
      </c>
      <c r="K23" s="18">
        <v>28.88</v>
      </c>
      <c r="L23" s="19">
        <v>30.757999999999999</v>
      </c>
      <c r="N23" s="33"/>
      <c r="O23" s="13"/>
      <c r="P23" s="14"/>
    </row>
    <row r="24" spans="1:16" x14ac:dyDescent="0.2">
      <c r="C24" s="20" t="s">
        <v>24</v>
      </c>
      <c r="D24" s="21">
        <f t="shared" ref="D24:L24" si="3">D22-D23</f>
        <v>0</v>
      </c>
      <c r="E24" s="21">
        <f t="shared" si="3"/>
        <v>0</v>
      </c>
      <c r="F24" s="21">
        <f t="shared" si="3"/>
        <v>0</v>
      </c>
      <c r="G24" s="21">
        <f t="shared" si="3"/>
        <v>0</v>
      </c>
      <c r="H24" s="21">
        <f t="shared" si="3"/>
        <v>0</v>
      </c>
      <c r="I24" s="21">
        <f t="shared" si="3"/>
        <v>0</v>
      </c>
      <c r="J24" s="21">
        <f t="shared" si="3"/>
        <v>-0.17999999999999972</v>
      </c>
      <c r="K24" s="21">
        <f t="shared" si="3"/>
        <v>0</v>
      </c>
      <c r="L24" s="22">
        <f t="shared" si="3"/>
        <v>0</v>
      </c>
      <c r="N24" s="34"/>
      <c r="O24" s="13"/>
      <c r="P24" s="14"/>
    </row>
    <row r="25" spans="1:16" x14ac:dyDescent="0.2">
      <c r="C25" s="15" t="s">
        <v>25</v>
      </c>
      <c r="D25" s="18">
        <v>98.74</v>
      </c>
      <c r="E25" s="18">
        <v>72.2</v>
      </c>
      <c r="F25" s="18">
        <v>77.596000000000004</v>
      </c>
      <c r="G25" s="18">
        <v>66.326999999999998</v>
      </c>
      <c r="H25" s="18"/>
      <c r="I25" s="18"/>
      <c r="J25" s="18">
        <v>72.004000000000005</v>
      </c>
      <c r="K25" s="18">
        <v>69.234999999999999</v>
      </c>
      <c r="L25" s="23">
        <v>69.379000000000005</v>
      </c>
      <c r="N25" s="32"/>
      <c r="O25" s="13"/>
      <c r="P25" s="14"/>
    </row>
    <row r="26" spans="1:16" x14ac:dyDescent="0.2">
      <c r="C26" s="15" t="s">
        <v>26</v>
      </c>
      <c r="D26" s="18">
        <v>95.632000000000005</v>
      </c>
      <c r="E26" s="18">
        <v>61.356000000000002</v>
      </c>
      <c r="F26" s="18">
        <v>69.951999999999998</v>
      </c>
      <c r="G26" s="18">
        <v>64.887</v>
      </c>
      <c r="H26" s="18"/>
      <c r="I26" s="18"/>
      <c r="J26" s="18">
        <v>60.661999999999999</v>
      </c>
      <c r="K26" s="18">
        <v>62.314999999999998</v>
      </c>
      <c r="L26" s="24">
        <v>65.064999999999998</v>
      </c>
      <c r="N26" s="33"/>
      <c r="O26" s="13"/>
      <c r="P26" s="14"/>
    </row>
    <row r="27" spans="1:16" x14ac:dyDescent="0.2">
      <c r="C27" s="20" t="s">
        <v>27</v>
      </c>
      <c r="D27" s="21">
        <f t="shared" ref="D27:L27" si="4">D25-D26</f>
        <v>3.1079999999999899</v>
      </c>
      <c r="E27" s="21">
        <f t="shared" si="4"/>
        <v>10.844000000000001</v>
      </c>
      <c r="F27" s="21">
        <f t="shared" si="4"/>
        <v>7.6440000000000055</v>
      </c>
      <c r="G27" s="21">
        <f t="shared" si="4"/>
        <v>1.4399999999999977</v>
      </c>
      <c r="H27" s="21">
        <f t="shared" si="4"/>
        <v>0</v>
      </c>
      <c r="I27" s="21">
        <f t="shared" si="4"/>
        <v>0</v>
      </c>
      <c r="J27" s="21">
        <f t="shared" si="4"/>
        <v>11.342000000000006</v>
      </c>
      <c r="K27" s="21">
        <f t="shared" si="4"/>
        <v>6.9200000000000017</v>
      </c>
      <c r="L27" s="22">
        <f t="shared" si="4"/>
        <v>4.3140000000000072</v>
      </c>
      <c r="N27" s="34"/>
      <c r="O27" s="13"/>
      <c r="P27" s="14"/>
    </row>
    <row r="28" spans="1:16" x14ac:dyDescent="0.2">
      <c r="C28" s="25" t="s">
        <v>28</v>
      </c>
      <c r="D28" s="26">
        <v>95.632000000000005</v>
      </c>
      <c r="E28" s="27">
        <v>61.356000000000002</v>
      </c>
      <c r="F28" s="27">
        <v>69.951999999999998</v>
      </c>
      <c r="G28" s="27">
        <v>64.887</v>
      </c>
      <c r="H28" s="27"/>
      <c r="I28" s="27"/>
      <c r="J28" s="27">
        <v>60.661999999999999</v>
      </c>
      <c r="K28" s="27">
        <v>62.314999999999998</v>
      </c>
      <c r="L28" s="28">
        <v>65.064999999999998</v>
      </c>
      <c r="N28" s="34"/>
      <c r="O28" s="13"/>
      <c r="P28" s="14"/>
    </row>
    <row r="29" spans="1:16" x14ac:dyDescent="0.2">
      <c r="C29" s="20" t="s">
        <v>3</v>
      </c>
      <c r="D29" s="29">
        <v>0</v>
      </c>
      <c r="E29" s="35">
        <v>2.5</v>
      </c>
      <c r="F29" s="30">
        <v>0.5</v>
      </c>
      <c r="G29" s="30">
        <v>1.5</v>
      </c>
      <c r="H29" s="30">
        <v>0</v>
      </c>
      <c r="I29" s="30">
        <v>0</v>
      </c>
      <c r="J29" s="30">
        <v>3</v>
      </c>
      <c r="K29" s="30">
        <v>2</v>
      </c>
      <c r="L29" s="31">
        <v>1</v>
      </c>
      <c r="N29" s="32"/>
      <c r="O29" s="13"/>
      <c r="P29" s="14"/>
    </row>
    <row r="34" spans="1:12" x14ac:dyDescent="0.2">
      <c r="A34" s="11" t="s">
        <v>30</v>
      </c>
      <c r="C34" s="11" t="s">
        <v>16</v>
      </c>
    </row>
    <row r="36" spans="1:12" ht="14.25" thickTop="1" thickBot="1" x14ac:dyDescent="0.25">
      <c r="D36" s="12" t="s">
        <v>5</v>
      </c>
      <c r="E36" s="12" t="s">
        <v>6</v>
      </c>
      <c r="F36" s="12" t="s">
        <v>7</v>
      </c>
      <c r="G36" s="12" t="s">
        <v>8</v>
      </c>
      <c r="H36" s="12" t="s">
        <v>9</v>
      </c>
      <c r="I36" s="12" t="s">
        <v>10</v>
      </c>
      <c r="J36" s="12" t="s">
        <v>11</v>
      </c>
      <c r="K36" s="12" t="s">
        <v>12</v>
      </c>
      <c r="L36" s="12" t="s">
        <v>13</v>
      </c>
    </row>
    <row r="37" spans="1:12" ht="14.25" thickTop="1" thickBot="1" x14ac:dyDescent="0.25">
      <c r="C37" s="15" t="s">
        <v>22</v>
      </c>
      <c r="D37" s="36">
        <v>30.276</v>
      </c>
      <c r="E37" s="36">
        <v>28.605</v>
      </c>
      <c r="F37" s="36">
        <v>29.896999999999998</v>
      </c>
      <c r="G37" s="36">
        <v>29.001999999999999</v>
      </c>
      <c r="H37" s="36"/>
      <c r="I37" s="36">
        <v>30.885999999999999</v>
      </c>
      <c r="J37" s="36">
        <v>29.481000000000002</v>
      </c>
      <c r="K37" s="36">
        <v>29.434999999999999</v>
      </c>
      <c r="L37" s="37">
        <v>30.791</v>
      </c>
    </row>
    <row r="38" spans="1:12" ht="14.25" thickTop="1" thickBot="1" x14ac:dyDescent="0.25">
      <c r="C38" s="15" t="s">
        <v>23</v>
      </c>
      <c r="D38" s="36">
        <v>30.276</v>
      </c>
      <c r="E38" s="38">
        <v>28.605</v>
      </c>
      <c r="F38" s="38">
        <v>29.896999999999998</v>
      </c>
      <c r="G38" s="38">
        <v>29.001999999999999</v>
      </c>
      <c r="H38" s="38"/>
      <c r="I38" s="38">
        <v>30.885999999999999</v>
      </c>
      <c r="J38" s="38">
        <v>29.481000000000002</v>
      </c>
      <c r="K38" s="38">
        <v>29.434999999999999</v>
      </c>
      <c r="L38" s="39">
        <v>30.791</v>
      </c>
    </row>
    <row r="39" spans="1:12" ht="14.25" thickTop="1" thickBot="1" x14ac:dyDescent="0.25">
      <c r="C39" s="20" t="s">
        <v>24</v>
      </c>
      <c r="D39" s="21">
        <f t="shared" ref="D39:L39" si="5">D37-D38</f>
        <v>0</v>
      </c>
      <c r="E39" s="21">
        <f t="shared" si="5"/>
        <v>0</v>
      </c>
      <c r="F39" s="21">
        <f t="shared" si="5"/>
        <v>0</v>
      </c>
      <c r="G39" s="21">
        <f t="shared" si="5"/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1">
        <f t="shared" si="5"/>
        <v>0</v>
      </c>
      <c r="L39" s="22">
        <f t="shared" si="5"/>
        <v>0</v>
      </c>
    </row>
    <row r="40" spans="1:12" ht="14.25" thickTop="1" thickBot="1" x14ac:dyDescent="0.25">
      <c r="C40" s="15" t="s">
        <v>25</v>
      </c>
      <c r="D40" s="40">
        <v>104.80200000000001</v>
      </c>
      <c r="E40" s="40">
        <v>77.194000000000003</v>
      </c>
      <c r="F40" s="40">
        <v>76.453999999999994</v>
      </c>
      <c r="G40" s="40">
        <v>76.5</v>
      </c>
      <c r="H40" s="40"/>
      <c r="I40" s="40">
        <v>74.902000000000001</v>
      </c>
      <c r="J40" s="40">
        <v>79.915999999999997</v>
      </c>
      <c r="K40" s="40">
        <v>78.216999999999999</v>
      </c>
      <c r="L40" s="41">
        <v>77.760999999999996</v>
      </c>
    </row>
    <row r="41" spans="1:12" ht="14.25" thickTop="1" thickBot="1" x14ac:dyDescent="0.25">
      <c r="C41" s="15" t="s">
        <v>26</v>
      </c>
      <c r="D41" s="40">
        <v>94.721000000000004</v>
      </c>
      <c r="E41" s="40">
        <v>59.137</v>
      </c>
      <c r="F41" s="40">
        <v>62.063000000000002</v>
      </c>
      <c r="G41" s="40">
        <v>62.121000000000002</v>
      </c>
      <c r="H41" s="40"/>
      <c r="I41" s="40">
        <v>65.203000000000003</v>
      </c>
      <c r="J41" s="40">
        <v>60.853000000000002</v>
      </c>
      <c r="K41" s="40">
        <v>62.405999999999999</v>
      </c>
      <c r="L41" s="42">
        <v>63.668999999999997</v>
      </c>
    </row>
    <row r="42" spans="1:12" ht="14.25" thickTop="1" thickBot="1" x14ac:dyDescent="0.25">
      <c r="C42" s="20" t="s">
        <v>27</v>
      </c>
      <c r="D42" s="21">
        <f t="shared" ref="D42:L42" si="6">D40-D41</f>
        <v>10.081000000000003</v>
      </c>
      <c r="E42" s="21">
        <f t="shared" si="6"/>
        <v>18.057000000000002</v>
      </c>
      <c r="F42" s="21">
        <f t="shared" si="6"/>
        <v>14.390999999999991</v>
      </c>
      <c r="G42" s="21">
        <f t="shared" si="6"/>
        <v>14.378999999999998</v>
      </c>
      <c r="H42" s="21">
        <f t="shared" si="6"/>
        <v>0</v>
      </c>
      <c r="I42" s="21">
        <f t="shared" si="6"/>
        <v>9.6989999999999981</v>
      </c>
      <c r="J42" s="21">
        <f t="shared" si="6"/>
        <v>19.062999999999995</v>
      </c>
      <c r="K42" s="21">
        <f t="shared" si="6"/>
        <v>15.811</v>
      </c>
      <c r="L42" s="22">
        <f t="shared" si="6"/>
        <v>14.091999999999999</v>
      </c>
    </row>
    <row r="43" spans="1:12" ht="14.25" thickTop="1" thickBot="1" x14ac:dyDescent="0.25">
      <c r="C43" s="25" t="s">
        <v>28</v>
      </c>
      <c r="D43" s="43">
        <v>94.721000000000004</v>
      </c>
      <c r="E43" s="44">
        <v>59.137</v>
      </c>
      <c r="F43" s="44">
        <v>62.063000000000002</v>
      </c>
      <c r="G43" s="44">
        <v>62.121000000000002</v>
      </c>
      <c r="H43" s="44"/>
      <c r="I43" s="44">
        <v>65.203000000000003</v>
      </c>
      <c r="J43" s="44">
        <v>60.853000000000002</v>
      </c>
      <c r="K43" s="44">
        <v>62.405999999999999</v>
      </c>
      <c r="L43" s="45">
        <v>63.668999999999997</v>
      </c>
    </row>
    <row r="44" spans="1:12" ht="14.25" thickTop="1" thickBot="1" x14ac:dyDescent="0.25">
      <c r="C44" s="20" t="s">
        <v>3</v>
      </c>
      <c r="D44" s="29">
        <v>0</v>
      </c>
      <c r="E44" s="46">
        <v>3.5</v>
      </c>
      <c r="F44" s="30">
        <v>2.5</v>
      </c>
      <c r="G44" s="30">
        <v>2</v>
      </c>
      <c r="H44" s="30">
        <v>0</v>
      </c>
      <c r="I44" s="30">
        <v>0.5</v>
      </c>
      <c r="J44" s="30">
        <v>3</v>
      </c>
      <c r="K44" s="30">
        <v>1.5</v>
      </c>
      <c r="L44" s="31">
        <v>1</v>
      </c>
    </row>
    <row r="45" spans="1:12" ht="13.5" thickTop="1" x14ac:dyDescent="0.2"/>
    <row r="49" spans="1:12" x14ac:dyDescent="0.2">
      <c r="A49" s="11" t="s">
        <v>31</v>
      </c>
      <c r="C49" s="11" t="s">
        <v>17</v>
      </c>
    </row>
    <row r="51" spans="1:12" ht="14.25" thickTop="1" thickBot="1" x14ac:dyDescent="0.25">
      <c r="D51" s="12" t="s">
        <v>5</v>
      </c>
      <c r="E51" s="12" t="s">
        <v>6</v>
      </c>
      <c r="F51" s="12" t="s">
        <v>7</v>
      </c>
      <c r="G51" s="12" t="s">
        <v>8</v>
      </c>
      <c r="H51" s="12" t="s">
        <v>9</v>
      </c>
      <c r="I51" s="12" t="s">
        <v>10</v>
      </c>
      <c r="J51" s="12" t="s">
        <v>11</v>
      </c>
      <c r="K51" s="12" t="s">
        <v>12</v>
      </c>
      <c r="L51" s="12" t="s">
        <v>13</v>
      </c>
    </row>
    <row r="52" spans="1:12" ht="14.25" thickTop="1" thickBot="1" x14ac:dyDescent="0.25">
      <c r="C52" s="15" t="s">
        <v>22</v>
      </c>
      <c r="D52" s="16">
        <v>30.036000000000001</v>
      </c>
      <c r="E52" s="16">
        <v>30.411000000000001</v>
      </c>
      <c r="F52" s="16">
        <v>30.11</v>
      </c>
      <c r="G52" s="16">
        <v>31.652999999999999</v>
      </c>
      <c r="H52" s="16"/>
      <c r="I52" s="16"/>
      <c r="J52" s="16">
        <v>30.533000000000001</v>
      </c>
      <c r="K52" s="16">
        <v>30.614999999999998</v>
      </c>
      <c r="L52" s="17">
        <v>31.082000000000001</v>
      </c>
    </row>
    <row r="53" spans="1:12" ht="14.25" thickTop="1" thickBot="1" x14ac:dyDescent="0.25">
      <c r="C53" s="15" t="s">
        <v>23</v>
      </c>
      <c r="D53" s="16">
        <v>30.036000000000001</v>
      </c>
      <c r="E53" s="18">
        <v>30.411000000000001</v>
      </c>
      <c r="F53" s="18">
        <v>30.11</v>
      </c>
      <c r="G53" s="18">
        <v>31.652999999999999</v>
      </c>
      <c r="H53" s="18"/>
      <c r="I53" s="18"/>
      <c r="J53" s="18">
        <v>30.533000000000001</v>
      </c>
      <c r="K53" s="18">
        <v>30.614999999999998</v>
      </c>
      <c r="L53" s="19">
        <v>31.082000000000001</v>
      </c>
    </row>
    <row r="54" spans="1:12" ht="14.25" thickTop="1" thickBot="1" x14ac:dyDescent="0.25">
      <c r="C54" s="20" t="s">
        <v>24</v>
      </c>
      <c r="D54" s="21">
        <f t="shared" ref="D54:L54" si="7">D52-D53</f>
        <v>0</v>
      </c>
      <c r="E54" s="21">
        <f t="shared" si="7"/>
        <v>0</v>
      </c>
      <c r="F54" s="21">
        <f t="shared" si="7"/>
        <v>0</v>
      </c>
      <c r="G54" s="21">
        <f t="shared" si="7"/>
        <v>0</v>
      </c>
      <c r="H54" s="21">
        <f t="shared" si="7"/>
        <v>0</v>
      </c>
      <c r="I54" s="21">
        <f t="shared" si="7"/>
        <v>0</v>
      </c>
      <c r="J54" s="21">
        <f t="shared" si="7"/>
        <v>0</v>
      </c>
      <c r="K54" s="21">
        <f t="shared" si="7"/>
        <v>0</v>
      </c>
      <c r="L54" s="22">
        <f t="shared" si="7"/>
        <v>0</v>
      </c>
    </row>
    <row r="55" spans="1:12" ht="14.25" thickTop="1" thickBot="1" x14ac:dyDescent="0.25">
      <c r="C55" s="15" t="s">
        <v>25</v>
      </c>
      <c r="D55" s="18">
        <v>101.423</v>
      </c>
      <c r="E55" s="18">
        <v>76.088999999999999</v>
      </c>
      <c r="F55" s="18">
        <v>72.593000000000004</v>
      </c>
      <c r="G55" s="18">
        <v>73.085999999999999</v>
      </c>
      <c r="H55" s="18"/>
      <c r="I55" s="18"/>
      <c r="J55" s="18">
        <v>84.444000000000003</v>
      </c>
      <c r="K55" s="18">
        <v>75.787999999999997</v>
      </c>
      <c r="L55" s="23">
        <v>68.47</v>
      </c>
    </row>
    <row r="56" spans="1:12" ht="14.25" thickTop="1" thickBot="1" x14ac:dyDescent="0.25">
      <c r="C56" s="15" t="s">
        <v>26</v>
      </c>
      <c r="D56" s="18">
        <v>97.63</v>
      </c>
      <c r="E56" s="18">
        <v>63.09</v>
      </c>
      <c r="F56" s="18">
        <v>63.545999999999999</v>
      </c>
      <c r="G56" s="18">
        <v>68.518000000000001</v>
      </c>
      <c r="H56" s="18"/>
      <c r="I56" s="18"/>
      <c r="J56" s="18">
        <v>66.414000000000001</v>
      </c>
      <c r="K56" s="18">
        <v>64.995999999999995</v>
      </c>
      <c r="L56" s="24">
        <v>65.239000000000004</v>
      </c>
    </row>
    <row r="57" spans="1:12" ht="14.25" thickTop="1" thickBot="1" x14ac:dyDescent="0.25">
      <c r="C57" s="20" t="s">
        <v>27</v>
      </c>
      <c r="D57" s="21">
        <f t="shared" ref="D57:L57" si="8">D55-D56</f>
        <v>3.7930000000000064</v>
      </c>
      <c r="E57" s="21">
        <f t="shared" si="8"/>
        <v>12.998999999999995</v>
      </c>
      <c r="F57" s="21">
        <f t="shared" si="8"/>
        <v>9.0470000000000041</v>
      </c>
      <c r="G57" s="21">
        <f t="shared" si="8"/>
        <v>4.5679999999999978</v>
      </c>
      <c r="H57" s="21">
        <f t="shared" si="8"/>
        <v>0</v>
      </c>
      <c r="I57" s="21">
        <f t="shared" si="8"/>
        <v>0</v>
      </c>
      <c r="J57" s="21">
        <f t="shared" si="8"/>
        <v>18.03</v>
      </c>
      <c r="K57" s="21">
        <f t="shared" si="8"/>
        <v>10.792000000000002</v>
      </c>
      <c r="L57" s="22">
        <f t="shared" si="8"/>
        <v>3.2309999999999945</v>
      </c>
    </row>
    <row r="58" spans="1:12" ht="14.25" thickTop="1" thickBot="1" x14ac:dyDescent="0.25">
      <c r="C58" s="25" t="s">
        <v>28</v>
      </c>
      <c r="D58" s="26">
        <v>97.63</v>
      </c>
      <c r="E58" s="27">
        <v>63.09</v>
      </c>
      <c r="F58" s="27">
        <v>63.545999999999999</v>
      </c>
      <c r="G58" s="27">
        <v>68.518000000000001</v>
      </c>
      <c r="H58" s="27"/>
      <c r="I58" s="27"/>
      <c r="J58" s="27">
        <v>66.414000000000001</v>
      </c>
      <c r="K58" s="27">
        <v>64.995999999999995</v>
      </c>
      <c r="L58" s="28">
        <v>65.239000000000004</v>
      </c>
    </row>
    <row r="59" spans="1:12" ht="14.25" thickTop="1" thickBot="1" x14ac:dyDescent="0.25">
      <c r="C59" s="20" t="s">
        <v>3</v>
      </c>
      <c r="D59" s="29">
        <v>0</v>
      </c>
      <c r="E59" s="46">
        <v>3</v>
      </c>
      <c r="F59" s="30">
        <v>2.5</v>
      </c>
      <c r="G59" s="30">
        <v>0.5</v>
      </c>
      <c r="H59" s="30"/>
      <c r="I59" s="30"/>
      <c r="J59" s="30">
        <v>1</v>
      </c>
      <c r="K59" s="30">
        <v>2</v>
      </c>
      <c r="L59" s="31">
        <v>1.5</v>
      </c>
    </row>
    <row r="64" spans="1:12" x14ac:dyDescent="0.2">
      <c r="A64" s="11" t="s">
        <v>33</v>
      </c>
      <c r="C64" s="11" t="s">
        <v>34</v>
      </c>
    </row>
    <row r="65" spans="1:12" ht="13.5" thickBot="1" x14ac:dyDescent="0.25"/>
    <row r="66" spans="1:12" ht="14.25" thickTop="1" thickBot="1" x14ac:dyDescent="0.25">
      <c r="D66" s="12" t="s">
        <v>5</v>
      </c>
      <c r="E66" s="12" t="s">
        <v>6</v>
      </c>
      <c r="F66" s="12" t="s">
        <v>7</v>
      </c>
      <c r="G66" s="12" t="s">
        <v>8</v>
      </c>
      <c r="H66" s="12" t="s">
        <v>9</v>
      </c>
      <c r="I66" s="12" t="s">
        <v>10</v>
      </c>
      <c r="J66" s="12" t="s">
        <v>11</v>
      </c>
      <c r="K66" s="12" t="s">
        <v>12</v>
      </c>
      <c r="L66" s="12" t="s">
        <v>13</v>
      </c>
    </row>
    <row r="67" spans="1:12" ht="14.25" thickTop="1" thickBot="1" x14ac:dyDescent="0.25">
      <c r="C67" s="15" t="s">
        <v>22</v>
      </c>
      <c r="D67" s="36">
        <v>42.197000000000003</v>
      </c>
      <c r="E67" s="36">
        <v>41.765999999999998</v>
      </c>
      <c r="F67" s="36">
        <v>42.561999999999998</v>
      </c>
      <c r="G67" s="36">
        <v>41.305</v>
      </c>
      <c r="H67" s="36"/>
      <c r="I67" s="36"/>
      <c r="J67" s="36">
        <v>42.069000000000003</v>
      </c>
      <c r="K67" s="36">
        <v>41.725999999999999</v>
      </c>
      <c r="L67" s="37">
        <v>42.957000000000001</v>
      </c>
    </row>
    <row r="68" spans="1:12" ht="14.25" thickTop="1" thickBot="1" x14ac:dyDescent="0.25">
      <c r="C68" s="15" t="s">
        <v>23</v>
      </c>
      <c r="D68" s="36">
        <v>42.197000000000003</v>
      </c>
      <c r="E68" s="40">
        <v>41.765999999999998</v>
      </c>
      <c r="F68" s="40">
        <v>42.561999999999998</v>
      </c>
      <c r="G68" s="40">
        <v>41.356000000000002</v>
      </c>
      <c r="H68" s="40"/>
      <c r="I68" s="40"/>
      <c r="J68" s="40">
        <v>42.271000000000001</v>
      </c>
      <c r="K68" s="40">
        <v>41.725999999999999</v>
      </c>
      <c r="L68" s="39">
        <v>42.957000000000001</v>
      </c>
    </row>
    <row r="69" spans="1:12" ht="14.25" thickTop="1" thickBot="1" x14ac:dyDescent="0.25">
      <c r="C69" s="20" t="s">
        <v>24</v>
      </c>
      <c r="D69" s="21">
        <f t="shared" ref="D69:L69" si="9">D67-D68</f>
        <v>0</v>
      </c>
      <c r="E69" s="21">
        <f t="shared" si="9"/>
        <v>0</v>
      </c>
      <c r="F69" s="21">
        <f t="shared" si="9"/>
        <v>0</v>
      </c>
      <c r="G69" s="21">
        <f t="shared" si="9"/>
        <v>-5.1000000000001933E-2</v>
      </c>
      <c r="H69" s="21">
        <f t="shared" si="9"/>
        <v>0</v>
      </c>
      <c r="I69" s="21">
        <f t="shared" si="9"/>
        <v>0</v>
      </c>
      <c r="J69" s="21">
        <f t="shared" si="9"/>
        <v>-0.20199999999999818</v>
      </c>
      <c r="K69" s="21">
        <f t="shared" si="9"/>
        <v>0</v>
      </c>
      <c r="L69" s="22">
        <f t="shared" si="9"/>
        <v>0</v>
      </c>
    </row>
    <row r="70" spans="1:12" ht="14.25" thickTop="1" thickBot="1" x14ac:dyDescent="0.25">
      <c r="C70" s="15" t="s">
        <v>25</v>
      </c>
      <c r="D70" s="40">
        <v>140.62200000000001</v>
      </c>
      <c r="E70" s="40">
        <v>107.137</v>
      </c>
      <c r="F70" s="40">
        <v>101.812</v>
      </c>
      <c r="G70" s="40">
        <v>101.283</v>
      </c>
      <c r="H70" s="40"/>
      <c r="I70" s="40"/>
      <c r="J70" s="40">
        <v>106.736</v>
      </c>
      <c r="K70" s="40">
        <v>104.652</v>
      </c>
      <c r="L70" s="41">
        <v>98.692999999999998</v>
      </c>
    </row>
    <row r="71" spans="1:12" ht="14.25" thickTop="1" thickBot="1" x14ac:dyDescent="0.25">
      <c r="C71" s="15" t="s">
        <v>26</v>
      </c>
      <c r="D71" s="40">
        <v>132.703</v>
      </c>
      <c r="E71" s="40">
        <v>84.634</v>
      </c>
      <c r="F71" s="40">
        <v>86.763000000000005</v>
      </c>
      <c r="G71" s="40">
        <v>84.055999999999997</v>
      </c>
      <c r="H71" s="40"/>
      <c r="I71" s="40"/>
      <c r="J71" s="40">
        <v>85.417000000000002</v>
      </c>
      <c r="K71" s="40">
        <v>85.659000000000006</v>
      </c>
      <c r="L71" s="42">
        <v>87.381</v>
      </c>
    </row>
    <row r="72" spans="1:12" ht="14.25" thickTop="1" thickBot="1" x14ac:dyDescent="0.25">
      <c r="C72" s="20" t="s">
        <v>27</v>
      </c>
      <c r="D72" s="21">
        <f t="shared" ref="D72:L72" si="10">D70-D71</f>
        <v>7.9190000000000111</v>
      </c>
      <c r="E72" s="21">
        <f t="shared" si="10"/>
        <v>22.503</v>
      </c>
      <c r="F72" s="21">
        <f t="shared" si="10"/>
        <v>15.048999999999992</v>
      </c>
      <c r="G72" s="21">
        <f t="shared" si="10"/>
        <v>17.227000000000004</v>
      </c>
      <c r="H72" s="21">
        <f t="shared" si="10"/>
        <v>0</v>
      </c>
      <c r="I72" s="21">
        <f t="shared" si="10"/>
        <v>0</v>
      </c>
      <c r="J72" s="21">
        <f t="shared" si="10"/>
        <v>21.319000000000003</v>
      </c>
      <c r="K72" s="21">
        <f t="shared" si="10"/>
        <v>18.992999999999995</v>
      </c>
      <c r="L72" s="22">
        <f t="shared" si="10"/>
        <v>11.311999999999998</v>
      </c>
    </row>
    <row r="73" spans="1:12" ht="14.25" thickTop="1" thickBot="1" x14ac:dyDescent="0.25">
      <c r="C73" s="25" t="s">
        <v>28</v>
      </c>
      <c r="D73" s="43">
        <v>132.703</v>
      </c>
      <c r="E73" s="44">
        <v>84.634</v>
      </c>
      <c r="F73" s="44">
        <v>86.763000000000005</v>
      </c>
      <c r="G73" s="44">
        <v>84.055999999999997</v>
      </c>
      <c r="H73" s="44"/>
      <c r="I73" s="44"/>
      <c r="J73" s="44">
        <v>85.417000000000002</v>
      </c>
      <c r="K73" s="44">
        <v>85.659000000000006</v>
      </c>
      <c r="L73" s="45">
        <v>87.381</v>
      </c>
    </row>
    <row r="74" spans="1:12" ht="14.25" thickTop="1" thickBot="1" x14ac:dyDescent="0.25">
      <c r="C74" s="20" t="s">
        <v>3</v>
      </c>
      <c r="D74" s="29">
        <v>0</v>
      </c>
      <c r="E74" s="46">
        <v>2.5</v>
      </c>
      <c r="F74" s="46">
        <v>1</v>
      </c>
      <c r="G74" s="46">
        <v>3</v>
      </c>
      <c r="H74" s="46"/>
      <c r="I74" s="46"/>
      <c r="J74" s="46">
        <v>2</v>
      </c>
      <c r="K74" s="46">
        <v>1.5</v>
      </c>
      <c r="L74" s="31">
        <v>0.5</v>
      </c>
    </row>
    <row r="75" spans="1:12" ht="13.5" thickTop="1" x14ac:dyDescent="0.2"/>
    <row r="79" spans="1:12" x14ac:dyDescent="0.2">
      <c r="A79" s="11" t="s">
        <v>35</v>
      </c>
      <c r="C79" s="11" t="s">
        <v>36</v>
      </c>
    </row>
    <row r="80" spans="1:12" ht="13.5" thickBot="1" x14ac:dyDescent="0.25"/>
    <row r="81" spans="3:12" ht="14.25" thickTop="1" thickBot="1" x14ac:dyDescent="0.25">
      <c r="D81" s="12" t="s">
        <v>5</v>
      </c>
      <c r="E81" s="12" t="s">
        <v>6</v>
      </c>
      <c r="F81" s="12" t="s">
        <v>7</v>
      </c>
      <c r="G81" s="12" t="s">
        <v>8</v>
      </c>
      <c r="H81" s="12" t="s">
        <v>9</v>
      </c>
      <c r="I81" s="12" t="s">
        <v>10</v>
      </c>
      <c r="J81" s="12" t="s">
        <v>11</v>
      </c>
      <c r="K81" s="12" t="s">
        <v>12</v>
      </c>
      <c r="L81" s="12" t="s">
        <v>13</v>
      </c>
    </row>
    <row r="82" spans="3:12" ht="14.25" thickTop="1" thickBot="1" x14ac:dyDescent="0.25">
      <c r="C82" s="15" t="s">
        <v>22</v>
      </c>
      <c r="D82" s="36">
        <v>44.308999999999997</v>
      </c>
      <c r="E82" s="36">
        <v>42.215000000000003</v>
      </c>
      <c r="F82" s="36">
        <v>41.853000000000002</v>
      </c>
      <c r="G82" s="36">
        <v>46.654000000000003</v>
      </c>
      <c r="H82" s="36"/>
      <c r="I82" s="36"/>
      <c r="J82" s="36">
        <v>45.134999999999998</v>
      </c>
      <c r="K82" s="36">
        <v>43.746000000000002</v>
      </c>
      <c r="L82" s="37">
        <v>47.695999999999998</v>
      </c>
    </row>
    <row r="83" spans="3:12" ht="14.25" thickTop="1" thickBot="1" x14ac:dyDescent="0.25">
      <c r="C83" s="15" t="s">
        <v>23</v>
      </c>
      <c r="D83" s="36">
        <v>44.308999999999997</v>
      </c>
      <c r="E83" s="40">
        <v>42.215000000000003</v>
      </c>
      <c r="F83" s="40">
        <v>41.853000000000002</v>
      </c>
      <c r="G83" s="40">
        <v>46.654000000000003</v>
      </c>
      <c r="H83" s="40"/>
      <c r="I83" s="40"/>
      <c r="J83" s="40">
        <v>45.134999999999998</v>
      </c>
      <c r="K83" s="40">
        <v>43.746000000000002</v>
      </c>
      <c r="L83" s="39">
        <v>47.695999999999998</v>
      </c>
    </row>
    <row r="84" spans="3:12" ht="14.25" thickTop="1" thickBot="1" x14ac:dyDescent="0.25">
      <c r="C84" s="20" t="s">
        <v>24</v>
      </c>
      <c r="D84" s="21">
        <f t="shared" ref="D84:L84" si="11">D82-D83</f>
        <v>0</v>
      </c>
      <c r="E84" s="21">
        <f t="shared" si="11"/>
        <v>0</v>
      </c>
      <c r="F84" s="21">
        <f t="shared" si="11"/>
        <v>0</v>
      </c>
      <c r="G84" s="21">
        <f t="shared" si="11"/>
        <v>0</v>
      </c>
      <c r="H84" s="21">
        <f t="shared" si="11"/>
        <v>0</v>
      </c>
      <c r="I84" s="21">
        <f t="shared" si="11"/>
        <v>0</v>
      </c>
      <c r="J84" s="21">
        <f t="shared" si="11"/>
        <v>0</v>
      </c>
      <c r="K84" s="21">
        <f t="shared" si="11"/>
        <v>0</v>
      </c>
      <c r="L84" s="22">
        <f t="shared" si="11"/>
        <v>0</v>
      </c>
    </row>
    <row r="85" spans="3:12" ht="14.25" thickTop="1" thickBot="1" x14ac:dyDescent="0.25">
      <c r="C85" s="15" t="s">
        <v>25</v>
      </c>
      <c r="D85" s="40">
        <v>153.05500000000001</v>
      </c>
      <c r="E85" s="40">
        <v>112.024</v>
      </c>
      <c r="F85" s="40">
        <v>109.488</v>
      </c>
      <c r="G85" s="40">
        <v>109.5</v>
      </c>
      <c r="H85" s="40"/>
      <c r="I85" s="40"/>
      <c r="J85" s="40">
        <v>113.4</v>
      </c>
      <c r="K85" s="40">
        <v>110.30200000000001</v>
      </c>
      <c r="L85" s="41">
        <v>113.05</v>
      </c>
    </row>
    <row r="86" spans="3:12" ht="14.25" thickTop="1" thickBot="1" x14ac:dyDescent="0.25">
      <c r="C86" s="15" t="s">
        <v>26</v>
      </c>
      <c r="D86" s="40">
        <v>142.16900000000001</v>
      </c>
      <c r="E86" s="40">
        <v>87.917000000000002</v>
      </c>
      <c r="F86" s="40">
        <v>92.59</v>
      </c>
      <c r="G86" s="40">
        <v>99.725999999999999</v>
      </c>
      <c r="H86" s="40"/>
      <c r="I86" s="40"/>
      <c r="J86" s="40">
        <v>94.350999999999999</v>
      </c>
      <c r="K86" s="40">
        <v>92.241</v>
      </c>
      <c r="L86" s="42">
        <v>103.43300000000001</v>
      </c>
    </row>
    <row r="87" spans="3:12" ht="14.25" thickTop="1" thickBot="1" x14ac:dyDescent="0.25">
      <c r="C87" s="20" t="s">
        <v>27</v>
      </c>
      <c r="D87" s="21">
        <f t="shared" ref="D87:L87" si="12">D85-D86</f>
        <v>10.885999999999996</v>
      </c>
      <c r="E87" s="21">
        <f t="shared" si="12"/>
        <v>24.106999999999999</v>
      </c>
      <c r="F87" s="21">
        <f t="shared" si="12"/>
        <v>16.897999999999996</v>
      </c>
      <c r="G87" s="21">
        <f t="shared" si="12"/>
        <v>9.7740000000000009</v>
      </c>
      <c r="H87" s="21">
        <f t="shared" si="12"/>
        <v>0</v>
      </c>
      <c r="I87" s="21">
        <f t="shared" si="12"/>
        <v>0</v>
      </c>
      <c r="J87" s="21">
        <f t="shared" si="12"/>
        <v>19.049000000000007</v>
      </c>
      <c r="K87" s="21">
        <f t="shared" si="12"/>
        <v>18.061000000000007</v>
      </c>
      <c r="L87" s="22">
        <f t="shared" si="12"/>
        <v>9.6169999999999902</v>
      </c>
    </row>
    <row r="88" spans="3:12" ht="14.25" thickTop="1" thickBot="1" x14ac:dyDescent="0.25">
      <c r="C88" s="25" t="s">
        <v>28</v>
      </c>
      <c r="D88" s="43">
        <v>142.16900000000001</v>
      </c>
      <c r="E88" s="44">
        <v>87.917000000000002</v>
      </c>
      <c r="F88" s="44">
        <v>92.59</v>
      </c>
      <c r="G88" s="44">
        <v>99.725999999999999</v>
      </c>
      <c r="H88" s="44"/>
      <c r="I88" s="44"/>
      <c r="J88" s="44">
        <v>94.350999999999999</v>
      </c>
      <c r="K88" s="44">
        <v>92.241</v>
      </c>
      <c r="L88" s="45">
        <v>103.43300000000001</v>
      </c>
    </row>
    <row r="89" spans="3:12" ht="14.25" thickTop="1" thickBot="1" x14ac:dyDescent="0.25">
      <c r="C89" s="20" t="s">
        <v>3</v>
      </c>
      <c r="D89" s="29">
        <v>0</v>
      </c>
      <c r="E89" s="46">
        <v>3</v>
      </c>
      <c r="F89" s="46">
        <v>2</v>
      </c>
      <c r="G89" s="46">
        <v>1</v>
      </c>
      <c r="H89" s="46"/>
      <c r="I89" s="46"/>
      <c r="J89" s="46">
        <v>1.5</v>
      </c>
      <c r="K89" s="46">
        <v>2.5</v>
      </c>
      <c r="L89" s="31">
        <v>0.5</v>
      </c>
    </row>
    <row r="90" spans="3:12" ht="13.5" thickTop="1" x14ac:dyDescent="0.2"/>
  </sheetData>
  <mergeCells count="1">
    <mergeCell ref="A1:R2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Risultati</vt:lpstr>
      <vt:lpstr>Giornate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Carloni</dc:creator>
  <cp:lastModifiedBy>Carloni</cp:lastModifiedBy>
  <cp:revision>14</cp:revision>
  <dcterms:created xsi:type="dcterms:W3CDTF">2016-02-15T10:33:30Z</dcterms:created>
  <dcterms:modified xsi:type="dcterms:W3CDTF">2016-05-14T06:13:55Z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