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chelangelo\ARM\Campionati\"/>
    </mc:Choice>
  </mc:AlternateContent>
  <bookViews>
    <workbookView xWindow="480" yWindow="195" windowWidth="18195" windowHeight="7680" tabRatio="673" firstSheet="7" activeTab="14"/>
  </bookViews>
  <sheets>
    <sheet name="ATEF_I" sheetId="6" r:id="rId1"/>
    <sheet name="ATEF_II" sheetId="5" r:id="rId2"/>
    <sheet name="ATEF_III" sheetId="4" r:id="rId3"/>
    <sheet name="ATEF_IV" sheetId="3" r:id="rId4"/>
    <sheet name="ATEF_V" sheetId="2" r:id="rId5"/>
    <sheet name="ATEF_VI" sheetId="1" r:id="rId6"/>
    <sheet name="ATEF_VII" sheetId="7" r:id="rId7"/>
    <sheet name="ATEF_VIII" sheetId="8" r:id="rId8"/>
    <sheet name="ATEF_IX" sheetId="12" r:id="rId9"/>
    <sheet name="ATEF_X" sheetId="13" r:id="rId10"/>
    <sheet name="ATEF_XI" sheetId="15" r:id="rId11"/>
    <sheet name="ATEF_XII" sheetId="16" r:id="rId12"/>
    <sheet name="ATEF_XIII" sheetId="17" r:id="rId13"/>
    <sheet name="ATEF_XIV" sheetId="18" r:id="rId14"/>
    <sheet name="Parte Offline" sheetId="14" r:id="rId15"/>
    <sheet name="Statistiche" sheetId="11" r:id="rId16"/>
  </sheets>
  <definedNames>
    <definedName name="_xlnm._FilterDatabase" localSheetId="15" hidden="1">Statistiche!$B$6:$AB$6</definedName>
  </definedNames>
  <calcPr calcId="152511"/>
</workbook>
</file>

<file path=xl/calcChain.xml><?xml version="1.0" encoding="utf-8"?>
<calcChain xmlns="http://schemas.openxmlformats.org/spreadsheetml/2006/main">
  <c r="AB8" i="11" l="1"/>
  <c r="AB9" i="11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2" i="11"/>
  <c r="AB33" i="11"/>
  <c r="AB34" i="11"/>
  <c r="AB35" i="11"/>
  <c r="AB36" i="11"/>
  <c r="AB37" i="11"/>
  <c r="AB38" i="11"/>
  <c r="AB39" i="11"/>
  <c r="AB40" i="11"/>
  <c r="AB41" i="11"/>
  <c r="AB42" i="11"/>
  <c r="AB43" i="11"/>
  <c r="AB44" i="11"/>
  <c r="AB45" i="11"/>
  <c r="AB7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7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7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7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7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7" i="11"/>
  <c r="M45" i="11"/>
  <c r="I43" i="11" l="1"/>
  <c r="E43" i="11"/>
  <c r="E44" i="11"/>
  <c r="W44" i="11"/>
  <c r="N43" i="11"/>
  <c r="N44" i="11"/>
  <c r="M43" i="11"/>
  <c r="W45" i="11"/>
  <c r="N45" i="11"/>
  <c r="M44" i="11"/>
  <c r="I44" i="11"/>
  <c r="E45" i="11"/>
  <c r="W43" i="11"/>
  <c r="I45" i="11"/>
  <c r="C15" i="18"/>
  <c r="D15" i="18"/>
  <c r="E15" i="18"/>
  <c r="F15" i="18"/>
  <c r="G15" i="18"/>
  <c r="H15" i="18"/>
  <c r="I15" i="18"/>
  <c r="J15" i="18"/>
  <c r="K15" i="18"/>
  <c r="AB15" i="18"/>
  <c r="AB13" i="18"/>
  <c r="K13" i="18"/>
  <c r="J13" i="18"/>
  <c r="I13" i="18"/>
  <c r="H13" i="18"/>
  <c r="G13" i="18"/>
  <c r="F13" i="18"/>
  <c r="E13" i="18"/>
  <c r="D13" i="18"/>
  <c r="C13" i="18"/>
  <c r="AB14" i="18"/>
  <c r="K14" i="18"/>
  <c r="J14" i="18"/>
  <c r="I14" i="18"/>
  <c r="H14" i="18"/>
  <c r="G14" i="18"/>
  <c r="F14" i="18"/>
  <c r="E14" i="18"/>
  <c r="D14" i="18"/>
  <c r="C14" i="18"/>
  <c r="AB18" i="18"/>
  <c r="K18" i="18"/>
  <c r="J18" i="18"/>
  <c r="I18" i="18"/>
  <c r="H18" i="18"/>
  <c r="G18" i="18"/>
  <c r="F18" i="18"/>
  <c r="E18" i="18"/>
  <c r="D18" i="18"/>
  <c r="C18" i="18"/>
  <c r="AB9" i="18"/>
  <c r="K9" i="18"/>
  <c r="J9" i="18"/>
  <c r="I9" i="18"/>
  <c r="H9" i="18"/>
  <c r="G9" i="18"/>
  <c r="F9" i="18"/>
  <c r="E9" i="18"/>
  <c r="D9" i="18"/>
  <c r="C9" i="18"/>
  <c r="AB12" i="18"/>
  <c r="K12" i="18"/>
  <c r="J12" i="18"/>
  <c r="I12" i="18"/>
  <c r="H12" i="18"/>
  <c r="G12" i="18"/>
  <c r="F12" i="18"/>
  <c r="E12" i="18"/>
  <c r="D12" i="18"/>
  <c r="C12" i="18"/>
  <c r="AB10" i="18"/>
  <c r="K10" i="18"/>
  <c r="J10" i="18"/>
  <c r="I10" i="18"/>
  <c r="H10" i="18"/>
  <c r="G10" i="18"/>
  <c r="F10" i="18"/>
  <c r="E10" i="18"/>
  <c r="D10" i="18"/>
  <c r="C10" i="18"/>
  <c r="AB11" i="18"/>
  <c r="K11" i="18"/>
  <c r="J11" i="18"/>
  <c r="I11" i="18"/>
  <c r="H11" i="18"/>
  <c r="G11" i="18"/>
  <c r="F11" i="18"/>
  <c r="E11" i="18"/>
  <c r="D11" i="18"/>
  <c r="C11" i="18"/>
  <c r="AB8" i="18"/>
  <c r="K8" i="18"/>
  <c r="J8" i="18"/>
  <c r="I8" i="18"/>
  <c r="H8" i="18"/>
  <c r="G8" i="18"/>
  <c r="F8" i="18"/>
  <c r="E8" i="18"/>
  <c r="D8" i="18"/>
  <c r="C8" i="18"/>
  <c r="AB17" i="18"/>
  <c r="K17" i="18"/>
  <c r="J17" i="18"/>
  <c r="I17" i="18"/>
  <c r="H17" i="18"/>
  <c r="G17" i="18"/>
  <c r="F17" i="18"/>
  <c r="E17" i="18"/>
  <c r="D17" i="18"/>
  <c r="C17" i="18"/>
  <c r="AB16" i="18"/>
  <c r="K16" i="18"/>
  <c r="J16" i="18"/>
  <c r="I16" i="18"/>
  <c r="H16" i="18"/>
  <c r="G16" i="18"/>
  <c r="F16" i="18"/>
  <c r="E16" i="18"/>
  <c r="D16" i="18"/>
  <c r="C16" i="18"/>
  <c r="K10" i="17" l="1"/>
  <c r="C13" i="17"/>
  <c r="D13" i="17"/>
  <c r="E13" i="17"/>
  <c r="F13" i="17"/>
  <c r="G13" i="17"/>
  <c r="H13" i="17"/>
  <c r="I13" i="17"/>
  <c r="J13" i="17"/>
  <c r="K13" i="17"/>
  <c r="C14" i="17"/>
  <c r="D14" i="17"/>
  <c r="E14" i="17"/>
  <c r="F14" i="17"/>
  <c r="G14" i="17"/>
  <c r="H14" i="17"/>
  <c r="I14" i="17"/>
  <c r="J14" i="17"/>
  <c r="K14" i="17"/>
  <c r="C15" i="17"/>
  <c r="D15" i="17"/>
  <c r="E15" i="17"/>
  <c r="F15" i="17"/>
  <c r="G15" i="17"/>
  <c r="H15" i="17"/>
  <c r="I15" i="17"/>
  <c r="J15" i="17"/>
  <c r="K15" i="17"/>
  <c r="C16" i="17"/>
  <c r="D16" i="17"/>
  <c r="E16" i="17"/>
  <c r="F16" i="17"/>
  <c r="G16" i="17"/>
  <c r="H16" i="17"/>
  <c r="I16" i="17"/>
  <c r="J16" i="17"/>
  <c r="K16" i="17"/>
  <c r="C17" i="17"/>
  <c r="D17" i="17"/>
  <c r="E17" i="17"/>
  <c r="F17" i="17"/>
  <c r="G17" i="17"/>
  <c r="H17" i="17"/>
  <c r="I17" i="17"/>
  <c r="J17" i="17"/>
  <c r="K17" i="17"/>
  <c r="C18" i="17"/>
  <c r="D18" i="17"/>
  <c r="E18" i="17"/>
  <c r="F18" i="17"/>
  <c r="G18" i="17"/>
  <c r="H18" i="17"/>
  <c r="I18" i="17"/>
  <c r="J18" i="17"/>
  <c r="K18" i="17"/>
  <c r="C19" i="17"/>
  <c r="D19" i="17"/>
  <c r="E19" i="17"/>
  <c r="F19" i="17"/>
  <c r="G19" i="17"/>
  <c r="H19" i="17"/>
  <c r="I19" i="17"/>
  <c r="J19" i="17"/>
  <c r="K19" i="17"/>
  <c r="C20" i="17"/>
  <c r="D20" i="17"/>
  <c r="E20" i="17"/>
  <c r="F20" i="17"/>
  <c r="G20" i="17"/>
  <c r="H20" i="17"/>
  <c r="I20" i="17"/>
  <c r="J20" i="17"/>
  <c r="K20" i="17"/>
  <c r="C8" i="17"/>
  <c r="D8" i="17"/>
  <c r="E8" i="17"/>
  <c r="F8" i="17"/>
  <c r="G8" i="17"/>
  <c r="H8" i="17"/>
  <c r="I8" i="17"/>
  <c r="J8" i="17"/>
  <c r="K8" i="17"/>
  <c r="C9" i="17"/>
  <c r="D9" i="17"/>
  <c r="E9" i="17"/>
  <c r="F9" i="17"/>
  <c r="G9" i="17"/>
  <c r="H9" i="17"/>
  <c r="I9" i="17"/>
  <c r="J9" i="17"/>
  <c r="K9" i="17"/>
  <c r="C10" i="17"/>
  <c r="D10" i="17"/>
  <c r="E10" i="17"/>
  <c r="F10" i="17"/>
  <c r="G10" i="17"/>
  <c r="H10" i="17"/>
  <c r="I10" i="17"/>
  <c r="J10" i="17"/>
  <c r="C11" i="17"/>
  <c r="D11" i="17"/>
  <c r="E11" i="17"/>
  <c r="F11" i="17"/>
  <c r="G11" i="17"/>
  <c r="H11" i="17"/>
  <c r="I11" i="17"/>
  <c r="J11" i="17"/>
  <c r="K11" i="17"/>
  <c r="N37" i="11" l="1"/>
  <c r="W37" i="11"/>
  <c r="W33" i="11"/>
  <c r="W38" i="11"/>
  <c r="W32" i="11"/>
  <c r="N32" i="11"/>
  <c r="N38" i="11"/>
  <c r="N33" i="11"/>
  <c r="I11" i="11"/>
  <c r="I12" i="11"/>
  <c r="I13" i="11"/>
  <c r="I14" i="11"/>
  <c r="I15" i="11"/>
  <c r="I17" i="11"/>
  <c r="I16" i="11"/>
  <c r="I18" i="11"/>
  <c r="I20" i="11"/>
  <c r="I26" i="11"/>
  <c r="I22" i="11"/>
  <c r="I23" i="11"/>
  <c r="I28" i="11"/>
  <c r="I24" i="11"/>
  <c r="I29" i="11"/>
  <c r="I25" i="11"/>
  <c r="I27" i="11"/>
  <c r="I30" i="11"/>
  <c r="I31" i="11"/>
  <c r="I39" i="11"/>
  <c r="I34" i="11"/>
  <c r="I40" i="11"/>
  <c r="I41" i="11"/>
  <c r="I35" i="11"/>
  <c r="I36" i="11"/>
  <c r="I33" i="11"/>
  <c r="I38" i="11"/>
  <c r="I37" i="11"/>
  <c r="I32" i="11"/>
  <c r="M33" i="11"/>
  <c r="M38" i="11"/>
  <c r="M37" i="11"/>
  <c r="M32" i="11"/>
  <c r="E25" i="11"/>
  <c r="E22" i="11"/>
  <c r="E42" i="11"/>
  <c r="E16" i="11"/>
  <c r="E21" i="11"/>
  <c r="E27" i="11"/>
  <c r="E29" i="11"/>
  <c r="E34" i="11"/>
  <c r="E39" i="11"/>
  <c r="E20" i="11" l="1"/>
  <c r="I19" i="11"/>
  <c r="I42" i="11"/>
  <c r="E41" i="11"/>
  <c r="E17" i="11"/>
  <c r="E12" i="11"/>
  <c r="E23" i="11"/>
  <c r="E31" i="11"/>
  <c r="E24" i="11"/>
  <c r="E15" i="11"/>
  <c r="E11" i="11"/>
  <c r="E35" i="11"/>
  <c r="E36" i="11"/>
  <c r="E30" i="11"/>
  <c r="E28" i="11"/>
  <c r="E13" i="11"/>
  <c r="E10" i="11"/>
  <c r="E26" i="11"/>
  <c r="E7" i="11"/>
  <c r="E40" i="11"/>
  <c r="E18" i="11"/>
  <c r="E19" i="11"/>
  <c r="E14" i="11"/>
  <c r="E9" i="11"/>
  <c r="I21" i="11"/>
  <c r="I9" i="11"/>
  <c r="E38" i="11"/>
  <c r="I7" i="11"/>
  <c r="E33" i="11"/>
  <c r="E32" i="11"/>
  <c r="I10" i="11"/>
  <c r="E37" i="11"/>
  <c r="AD15" i="17"/>
  <c r="AD8" i="17" l="1"/>
  <c r="AD9" i="17"/>
  <c r="AD16" i="17"/>
  <c r="AD20" i="17"/>
  <c r="AD18" i="17"/>
  <c r="AD11" i="17"/>
  <c r="AD10" i="17"/>
  <c r="AD12" i="17"/>
  <c r="AD17" i="17"/>
  <c r="AD14" i="17"/>
  <c r="AD13" i="17"/>
  <c r="K12" i="17"/>
  <c r="J12" i="17"/>
  <c r="I12" i="17"/>
  <c r="H12" i="17"/>
  <c r="G12" i="17"/>
  <c r="F12" i="17"/>
  <c r="E12" i="17"/>
  <c r="D12" i="17"/>
  <c r="C12" i="17"/>
  <c r="AD19" i="17"/>
  <c r="M23" i="11" l="1"/>
  <c r="N23" i="11"/>
  <c r="W23" i="11"/>
  <c r="W22" i="11"/>
  <c r="M26" i="11" l="1"/>
  <c r="M22" i="11"/>
  <c r="N26" i="11"/>
  <c r="W26" i="11"/>
  <c r="N22" i="11"/>
  <c r="T10" i="16"/>
  <c r="K10" i="16"/>
  <c r="J10" i="16"/>
  <c r="I10" i="16"/>
  <c r="H10" i="16"/>
  <c r="G10" i="16"/>
  <c r="F10" i="16"/>
  <c r="E10" i="16"/>
  <c r="D10" i="16"/>
  <c r="C10" i="16"/>
  <c r="T8" i="16"/>
  <c r="K8" i="16"/>
  <c r="J8" i="16"/>
  <c r="I8" i="16"/>
  <c r="H8" i="16"/>
  <c r="G8" i="16"/>
  <c r="F8" i="16"/>
  <c r="E8" i="16"/>
  <c r="D8" i="16"/>
  <c r="C8" i="16"/>
  <c r="T12" i="16"/>
  <c r="K12" i="16"/>
  <c r="J12" i="16"/>
  <c r="I12" i="16"/>
  <c r="H12" i="16"/>
  <c r="G12" i="16"/>
  <c r="F12" i="16"/>
  <c r="E12" i="16"/>
  <c r="D12" i="16"/>
  <c r="C12" i="16"/>
  <c r="T11" i="16"/>
  <c r="K11" i="16"/>
  <c r="J11" i="16"/>
  <c r="I11" i="16"/>
  <c r="H11" i="16"/>
  <c r="G11" i="16"/>
  <c r="F11" i="16"/>
  <c r="E11" i="16"/>
  <c r="D11" i="16"/>
  <c r="C11" i="16"/>
  <c r="T13" i="16"/>
  <c r="K13" i="16"/>
  <c r="J13" i="16"/>
  <c r="I13" i="16"/>
  <c r="H13" i="16"/>
  <c r="G13" i="16"/>
  <c r="F13" i="16"/>
  <c r="E13" i="16"/>
  <c r="D13" i="16"/>
  <c r="C13" i="16"/>
  <c r="T9" i="16"/>
  <c r="K9" i="16"/>
  <c r="J9" i="16"/>
  <c r="I9" i="16"/>
  <c r="H9" i="16"/>
  <c r="G9" i="16"/>
  <c r="F9" i="16"/>
  <c r="E9" i="16"/>
  <c r="D9" i="16"/>
  <c r="C9" i="16"/>
  <c r="W18" i="11" l="1"/>
  <c r="N39" i="11"/>
  <c r="M17" i="11"/>
  <c r="N17" i="11"/>
  <c r="W17" i="11"/>
  <c r="M39" i="11"/>
  <c r="W39" i="11"/>
  <c r="M18" i="11" l="1"/>
  <c r="N18" i="11"/>
  <c r="V12" i="15"/>
  <c r="K12" i="15"/>
  <c r="J12" i="15"/>
  <c r="I12" i="15"/>
  <c r="H12" i="15"/>
  <c r="G12" i="15"/>
  <c r="F12" i="15"/>
  <c r="E12" i="15"/>
  <c r="D12" i="15"/>
  <c r="C12" i="15"/>
  <c r="V11" i="15"/>
  <c r="K11" i="15"/>
  <c r="J11" i="15"/>
  <c r="I11" i="15"/>
  <c r="H11" i="15"/>
  <c r="G11" i="15"/>
  <c r="F11" i="15"/>
  <c r="E11" i="15"/>
  <c r="D11" i="15"/>
  <c r="C11" i="15"/>
  <c r="C13" i="15"/>
  <c r="D13" i="15"/>
  <c r="E13" i="15"/>
  <c r="F13" i="15"/>
  <c r="G13" i="15"/>
  <c r="H13" i="15"/>
  <c r="I13" i="15"/>
  <c r="J13" i="15"/>
  <c r="K13" i="15"/>
  <c r="V13" i="15"/>
  <c r="V10" i="15" l="1"/>
  <c r="K10" i="15"/>
  <c r="J10" i="15"/>
  <c r="I10" i="15"/>
  <c r="H10" i="15"/>
  <c r="G10" i="15"/>
  <c r="F10" i="15"/>
  <c r="E10" i="15"/>
  <c r="D10" i="15"/>
  <c r="C10" i="15"/>
  <c r="V9" i="15"/>
  <c r="K9" i="15"/>
  <c r="J9" i="15"/>
  <c r="I9" i="15"/>
  <c r="H9" i="15"/>
  <c r="G9" i="15"/>
  <c r="F9" i="15"/>
  <c r="E9" i="15"/>
  <c r="D9" i="15"/>
  <c r="C9" i="15"/>
  <c r="V8" i="15"/>
  <c r="K8" i="15"/>
  <c r="J8" i="15"/>
  <c r="I8" i="15"/>
  <c r="H8" i="15"/>
  <c r="G8" i="15"/>
  <c r="F8" i="15"/>
  <c r="E8" i="15"/>
  <c r="D8" i="15"/>
  <c r="C8" i="15"/>
  <c r="C8" i="13" l="1"/>
  <c r="D8" i="13"/>
  <c r="E8" i="13"/>
  <c r="F8" i="13"/>
  <c r="G8" i="13"/>
  <c r="H8" i="13"/>
  <c r="I8" i="13"/>
  <c r="J8" i="13"/>
  <c r="K8" i="13"/>
  <c r="C10" i="13"/>
  <c r="D10" i="13"/>
  <c r="E10" i="13"/>
  <c r="F10" i="13"/>
  <c r="G10" i="13"/>
  <c r="H10" i="13"/>
  <c r="I10" i="13"/>
  <c r="J10" i="13"/>
  <c r="K10" i="13"/>
  <c r="C12" i="13"/>
  <c r="D12" i="13"/>
  <c r="E12" i="13"/>
  <c r="F12" i="13"/>
  <c r="G12" i="13"/>
  <c r="H12" i="13"/>
  <c r="I12" i="13"/>
  <c r="J12" i="13"/>
  <c r="K12" i="13"/>
  <c r="V8" i="13"/>
  <c r="V12" i="13"/>
  <c r="V10" i="13"/>
  <c r="V9" i="13"/>
  <c r="K9" i="13"/>
  <c r="J9" i="13"/>
  <c r="I9" i="13"/>
  <c r="H9" i="13"/>
  <c r="G9" i="13"/>
  <c r="F9" i="13"/>
  <c r="E9" i="13"/>
  <c r="D9" i="13"/>
  <c r="C9" i="13"/>
  <c r="V13" i="13"/>
  <c r="K13" i="13"/>
  <c r="J13" i="13"/>
  <c r="I13" i="13"/>
  <c r="H13" i="13"/>
  <c r="G13" i="13"/>
  <c r="F13" i="13"/>
  <c r="E13" i="13"/>
  <c r="D13" i="13"/>
  <c r="C13" i="13"/>
  <c r="V11" i="13"/>
  <c r="K11" i="13"/>
  <c r="J11" i="13"/>
  <c r="I11" i="13"/>
  <c r="H11" i="13"/>
  <c r="G11" i="13"/>
  <c r="F11" i="13"/>
  <c r="E11" i="13"/>
  <c r="D11" i="13"/>
  <c r="C11" i="13"/>
  <c r="M25" i="11" l="1"/>
  <c r="M36" i="11"/>
  <c r="C12" i="12" l="1"/>
  <c r="N36" i="11" s="1"/>
  <c r="D12" i="12"/>
  <c r="E12" i="12"/>
  <c r="F12" i="12"/>
  <c r="G12" i="12"/>
  <c r="H12" i="12"/>
  <c r="I12" i="12"/>
  <c r="J12" i="12"/>
  <c r="K12" i="12"/>
  <c r="T12" i="12"/>
  <c r="T10" i="12"/>
  <c r="K10" i="12"/>
  <c r="J10" i="12"/>
  <c r="I10" i="12"/>
  <c r="H10" i="12"/>
  <c r="G10" i="12"/>
  <c r="F10" i="12"/>
  <c r="E10" i="12"/>
  <c r="D10" i="12"/>
  <c r="C10" i="12"/>
  <c r="T14" i="12"/>
  <c r="K14" i="12"/>
  <c r="J14" i="12"/>
  <c r="I14" i="12"/>
  <c r="H14" i="12"/>
  <c r="G14" i="12"/>
  <c r="F14" i="12"/>
  <c r="E14" i="12"/>
  <c r="D14" i="12"/>
  <c r="C14" i="12"/>
  <c r="N25" i="11" s="1"/>
  <c r="T9" i="12"/>
  <c r="K9" i="12"/>
  <c r="J9" i="12"/>
  <c r="I9" i="12"/>
  <c r="H9" i="12"/>
  <c r="G9" i="12"/>
  <c r="F9" i="12"/>
  <c r="E9" i="12"/>
  <c r="D9" i="12"/>
  <c r="C9" i="12"/>
  <c r="T13" i="12"/>
  <c r="K13" i="12"/>
  <c r="J13" i="12"/>
  <c r="I13" i="12"/>
  <c r="H13" i="12"/>
  <c r="G13" i="12"/>
  <c r="F13" i="12"/>
  <c r="E13" i="12"/>
  <c r="D13" i="12"/>
  <c r="C13" i="12"/>
  <c r="T11" i="12"/>
  <c r="K11" i="12"/>
  <c r="J11" i="12"/>
  <c r="I11" i="12"/>
  <c r="H11" i="12"/>
  <c r="G11" i="12"/>
  <c r="F11" i="12"/>
  <c r="E11" i="12"/>
  <c r="D11" i="12"/>
  <c r="C11" i="12"/>
  <c r="T8" i="12"/>
  <c r="K8" i="12"/>
  <c r="J8" i="12"/>
  <c r="I8" i="12"/>
  <c r="H8" i="12"/>
  <c r="G8" i="12"/>
  <c r="F8" i="12"/>
  <c r="E8" i="12"/>
  <c r="D8" i="12"/>
  <c r="C8" i="12"/>
  <c r="W25" i="11" l="1"/>
  <c r="K9" i="8"/>
  <c r="K10" i="8"/>
  <c r="K11" i="8"/>
  <c r="K12" i="8"/>
  <c r="K13" i="8"/>
  <c r="K8" i="8"/>
  <c r="K15" i="7"/>
  <c r="K14" i="7"/>
  <c r="K13" i="7"/>
  <c r="K12" i="7"/>
  <c r="K11" i="7"/>
  <c r="K10" i="7"/>
  <c r="K9" i="7"/>
  <c r="K8" i="7"/>
  <c r="K9" i="1"/>
  <c r="K10" i="1"/>
  <c r="K11" i="1"/>
  <c r="K12" i="1"/>
  <c r="K13" i="1"/>
  <c r="K14" i="1"/>
  <c r="K15" i="1"/>
  <c r="K16" i="1"/>
  <c r="K17" i="1"/>
  <c r="K18" i="1"/>
  <c r="K8" i="1"/>
  <c r="K9" i="2"/>
  <c r="K10" i="2"/>
  <c r="K11" i="2"/>
  <c r="K12" i="2"/>
  <c r="K13" i="2"/>
  <c r="K14" i="2"/>
  <c r="K15" i="2"/>
  <c r="K16" i="2"/>
  <c r="K8" i="2"/>
  <c r="K14" i="3"/>
  <c r="K15" i="3"/>
  <c r="K16" i="3"/>
  <c r="K17" i="3"/>
  <c r="K13" i="3"/>
  <c r="K12" i="3"/>
  <c r="K11" i="3"/>
  <c r="K10" i="3"/>
  <c r="K9" i="3"/>
  <c r="K8" i="3"/>
  <c r="K9" i="4"/>
  <c r="K10" i="4"/>
  <c r="K11" i="4"/>
  <c r="K12" i="4"/>
  <c r="K13" i="4"/>
  <c r="K8" i="4"/>
  <c r="K10" i="5"/>
  <c r="K11" i="5"/>
  <c r="K12" i="5"/>
  <c r="K13" i="5"/>
  <c r="K14" i="5"/>
  <c r="K15" i="5"/>
  <c r="K16" i="5"/>
  <c r="K17" i="5"/>
  <c r="K8" i="5"/>
  <c r="K13" i="6"/>
  <c r="T8" i="8"/>
  <c r="K9" i="6"/>
  <c r="W19" i="11" l="1"/>
  <c r="W11" i="11"/>
  <c r="W36" i="11"/>
  <c r="W13" i="11"/>
  <c r="W35" i="11"/>
  <c r="W7" i="11"/>
  <c r="W29" i="11"/>
  <c r="W41" i="11"/>
  <c r="W31" i="11"/>
  <c r="W28" i="11"/>
  <c r="W24" i="11"/>
  <c r="W20" i="11"/>
  <c r="W10" i="11"/>
  <c r="W9" i="11"/>
  <c r="W8" i="11"/>
  <c r="W42" i="11"/>
  <c r="W40" i="11"/>
  <c r="W34" i="11"/>
  <c r="W30" i="11"/>
  <c r="W27" i="11"/>
  <c r="W21" i="11"/>
  <c r="W15" i="11"/>
  <c r="W16" i="11"/>
  <c r="W14" i="11"/>
  <c r="W12" i="11"/>
  <c r="N21" i="11"/>
  <c r="N28" i="11"/>
  <c r="N40" i="11"/>
  <c r="N41" i="11"/>
  <c r="N42" i="11"/>
  <c r="N29" i="11"/>
  <c r="C9" i="6"/>
  <c r="D9" i="6"/>
  <c r="E9" i="6"/>
  <c r="F9" i="6"/>
  <c r="G9" i="6"/>
  <c r="H9" i="6"/>
  <c r="I9" i="6"/>
  <c r="J9" i="6"/>
  <c r="C10" i="6"/>
  <c r="D10" i="6"/>
  <c r="E10" i="6"/>
  <c r="F10" i="6"/>
  <c r="G10" i="6"/>
  <c r="H10" i="6"/>
  <c r="I10" i="6"/>
  <c r="J10" i="6"/>
  <c r="C11" i="6"/>
  <c r="D11" i="6"/>
  <c r="E11" i="6"/>
  <c r="F11" i="6"/>
  <c r="G11" i="6"/>
  <c r="H11" i="6"/>
  <c r="I11" i="6"/>
  <c r="J11" i="6"/>
  <c r="C12" i="6"/>
  <c r="D12" i="6"/>
  <c r="E12" i="6"/>
  <c r="F12" i="6"/>
  <c r="G12" i="6"/>
  <c r="H12" i="6"/>
  <c r="I12" i="6"/>
  <c r="J12" i="6"/>
  <c r="C13" i="6"/>
  <c r="D13" i="6"/>
  <c r="E13" i="6"/>
  <c r="F13" i="6"/>
  <c r="G13" i="6"/>
  <c r="H13" i="6"/>
  <c r="I13" i="6"/>
  <c r="J13" i="6"/>
  <c r="J8" i="6"/>
  <c r="I8" i="6"/>
  <c r="H8" i="6"/>
  <c r="G8" i="6"/>
  <c r="F8" i="6"/>
  <c r="E8" i="6"/>
  <c r="D8" i="6"/>
  <c r="C8" i="6"/>
  <c r="C9" i="5"/>
  <c r="D9" i="5"/>
  <c r="E9" i="5"/>
  <c r="F9" i="5"/>
  <c r="G9" i="5"/>
  <c r="H9" i="5"/>
  <c r="I9" i="5"/>
  <c r="J9" i="5"/>
  <c r="C10" i="5"/>
  <c r="D10" i="5"/>
  <c r="E10" i="5"/>
  <c r="F10" i="5"/>
  <c r="G10" i="5"/>
  <c r="H10" i="5"/>
  <c r="I10" i="5"/>
  <c r="J10" i="5"/>
  <c r="C11" i="5"/>
  <c r="D11" i="5"/>
  <c r="E11" i="5"/>
  <c r="F11" i="5"/>
  <c r="G11" i="5"/>
  <c r="H11" i="5"/>
  <c r="I11" i="5"/>
  <c r="J11" i="5"/>
  <c r="C12" i="5"/>
  <c r="D12" i="5"/>
  <c r="E12" i="5"/>
  <c r="F12" i="5"/>
  <c r="G12" i="5"/>
  <c r="H12" i="5"/>
  <c r="I12" i="5"/>
  <c r="J12" i="5"/>
  <c r="C13" i="5"/>
  <c r="N20" i="11" s="1"/>
  <c r="D13" i="5"/>
  <c r="E13" i="5"/>
  <c r="F13" i="5"/>
  <c r="G13" i="5"/>
  <c r="H13" i="5"/>
  <c r="I13" i="5"/>
  <c r="J13" i="5"/>
  <c r="C14" i="5"/>
  <c r="D14" i="5"/>
  <c r="E14" i="5"/>
  <c r="F14" i="5"/>
  <c r="G14" i="5"/>
  <c r="H14" i="5"/>
  <c r="I14" i="5"/>
  <c r="J14" i="5"/>
  <c r="C15" i="5"/>
  <c r="D15" i="5"/>
  <c r="E15" i="5"/>
  <c r="F15" i="5"/>
  <c r="G15" i="5"/>
  <c r="H15" i="5"/>
  <c r="I15" i="5"/>
  <c r="J15" i="5"/>
  <c r="C16" i="5"/>
  <c r="D16" i="5"/>
  <c r="E16" i="5"/>
  <c r="F16" i="5"/>
  <c r="G16" i="5"/>
  <c r="H16" i="5"/>
  <c r="I16" i="5"/>
  <c r="J16" i="5"/>
  <c r="C17" i="5"/>
  <c r="N34" i="11" s="1"/>
  <c r="D17" i="5"/>
  <c r="E17" i="5"/>
  <c r="F17" i="5"/>
  <c r="G17" i="5"/>
  <c r="H17" i="5"/>
  <c r="I17" i="5"/>
  <c r="J17" i="5"/>
  <c r="J8" i="5"/>
  <c r="I8" i="5"/>
  <c r="H8" i="5"/>
  <c r="G8" i="5"/>
  <c r="F8" i="5"/>
  <c r="E8" i="5"/>
  <c r="D8" i="5"/>
  <c r="C8" i="5"/>
  <c r="J14" i="4"/>
  <c r="I14" i="4"/>
  <c r="H14" i="4"/>
  <c r="G14" i="4"/>
  <c r="F14" i="4"/>
  <c r="E14" i="4"/>
  <c r="D14" i="4"/>
  <c r="C14" i="4"/>
  <c r="J13" i="4"/>
  <c r="I13" i="4"/>
  <c r="H13" i="4"/>
  <c r="G13" i="4"/>
  <c r="F13" i="4"/>
  <c r="E13" i="4"/>
  <c r="D13" i="4"/>
  <c r="C13" i="4"/>
  <c r="J12" i="4"/>
  <c r="I12" i="4"/>
  <c r="H12" i="4"/>
  <c r="G12" i="4"/>
  <c r="F12" i="4"/>
  <c r="E12" i="4"/>
  <c r="D12" i="4"/>
  <c r="C12" i="4"/>
  <c r="J11" i="4"/>
  <c r="I11" i="4"/>
  <c r="H11" i="4"/>
  <c r="G11" i="4"/>
  <c r="F11" i="4"/>
  <c r="E11" i="4"/>
  <c r="D11" i="4"/>
  <c r="C11" i="4"/>
  <c r="J10" i="4"/>
  <c r="I10" i="4"/>
  <c r="H10" i="4"/>
  <c r="G10" i="4"/>
  <c r="F10" i="4"/>
  <c r="E10" i="4"/>
  <c r="D10" i="4"/>
  <c r="C10" i="4"/>
  <c r="J9" i="4"/>
  <c r="I9" i="4"/>
  <c r="H9" i="4"/>
  <c r="G9" i="4"/>
  <c r="F9" i="4"/>
  <c r="E9" i="4"/>
  <c r="D9" i="4"/>
  <c r="C9" i="4"/>
  <c r="J8" i="4"/>
  <c r="I8" i="4"/>
  <c r="H8" i="4"/>
  <c r="G8" i="4"/>
  <c r="F8" i="4"/>
  <c r="E8" i="4"/>
  <c r="D8" i="4"/>
  <c r="C8" i="4"/>
  <c r="C9" i="3"/>
  <c r="D9" i="3"/>
  <c r="E9" i="3"/>
  <c r="F9" i="3"/>
  <c r="G9" i="3"/>
  <c r="H9" i="3"/>
  <c r="I9" i="3"/>
  <c r="J9" i="3"/>
  <c r="C10" i="3"/>
  <c r="D10" i="3"/>
  <c r="E10" i="3"/>
  <c r="F10" i="3"/>
  <c r="G10" i="3"/>
  <c r="H10" i="3"/>
  <c r="I10" i="3"/>
  <c r="J10" i="3"/>
  <c r="C11" i="3"/>
  <c r="D11" i="3"/>
  <c r="E11" i="3"/>
  <c r="F11" i="3"/>
  <c r="G11" i="3"/>
  <c r="H11" i="3"/>
  <c r="I11" i="3"/>
  <c r="J11" i="3"/>
  <c r="C12" i="3"/>
  <c r="D12" i="3"/>
  <c r="E12" i="3"/>
  <c r="F12" i="3"/>
  <c r="G12" i="3"/>
  <c r="H12" i="3"/>
  <c r="I12" i="3"/>
  <c r="J12" i="3"/>
  <c r="C13" i="3"/>
  <c r="D13" i="3"/>
  <c r="E13" i="3"/>
  <c r="F13" i="3"/>
  <c r="G13" i="3"/>
  <c r="H13" i="3"/>
  <c r="I13" i="3"/>
  <c r="J13" i="3"/>
  <c r="C14" i="3"/>
  <c r="D14" i="3"/>
  <c r="E14" i="3"/>
  <c r="F14" i="3"/>
  <c r="G14" i="3"/>
  <c r="H14" i="3"/>
  <c r="I14" i="3"/>
  <c r="J14" i="3"/>
  <c r="C15" i="3"/>
  <c r="D15" i="3"/>
  <c r="E15" i="3"/>
  <c r="F15" i="3"/>
  <c r="G15" i="3"/>
  <c r="H15" i="3"/>
  <c r="I15" i="3"/>
  <c r="J15" i="3"/>
  <c r="C16" i="3"/>
  <c r="D16" i="3"/>
  <c r="E16" i="3"/>
  <c r="F16" i="3"/>
  <c r="G16" i="3"/>
  <c r="H16" i="3"/>
  <c r="I16" i="3"/>
  <c r="J16" i="3"/>
  <c r="C17" i="3"/>
  <c r="D17" i="3"/>
  <c r="E17" i="3"/>
  <c r="F17" i="3"/>
  <c r="G17" i="3"/>
  <c r="H17" i="3"/>
  <c r="I17" i="3"/>
  <c r="J17" i="3"/>
  <c r="J8" i="3"/>
  <c r="I8" i="3"/>
  <c r="H8" i="3"/>
  <c r="G8" i="3"/>
  <c r="F8" i="3"/>
  <c r="E8" i="3"/>
  <c r="D8" i="3"/>
  <c r="C8" i="3"/>
  <c r="C9" i="2"/>
  <c r="D9" i="2"/>
  <c r="E9" i="2"/>
  <c r="F9" i="2"/>
  <c r="G9" i="2"/>
  <c r="H9" i="2"/>
  <c r="I9" i="2"/>
  <c r="J9" i="2"/>
  <c r="C10" i="2"/>
  <c r="D10" i="2"/>
  <c r="E10" i="2"/>
  <c r="F10" i="2"/>
  <c r="G10" i="2"/>
  <c r="H10" i="2"/>
  <c r="I10" i="2"/>
  <c r="J10" i="2"/>
  <c r="C11" i="2"/>
  <c r="D11" i="2"/>
  <c r="E11" i="2"/>
  <c r="F11" i="2"/>
  <c r="G11" i="2"/>
  <c r="H11" i="2"/>
  <c r="I11" i="2"/>
  <c r="J11" i="2"/>
  <c r="C12" i="2"/>
  <c r="D12" i="2"/>
  <c r="E12" i="2"/>
  <c r="F12" i="2"/>
  <c r="G12" i="2"/>
  <c r="H12" i="2"/>
  <c r="I12" i="2"/>
  <c r="J12" i="2"/>
  <c r="C13" i="2"/>
  <c r="D13" i="2"/>
  <c r="E13" i="2"/>
  <c r="F13" i="2"/>
  <c r="G13" i="2"/>
  <c r="H13" i="2"/>
  <c r="I13" i="2"/>
  <c r="J13" i="2"/>
  <c r="C14" i="2"/>
  <c r="D14" i="2"/>
  <c r="E14" i="2"/>
  <c r="F14" i="2"/>
  <c r="G14" i="2"/>
  <c r="H14" i="2"/>
  <c r="I14" i="2"/>
  <c r="J14" i="2"/>
  <c r="C15" i="2"/>
  <c r="D15" i="2"/>
  <c r="E15" i="2"/>
  <c r="F15" i="2"/>
  <c r="G15" i="2"/>
  <c r="H15" i="2"/>
  <c r="I15" i="2"/>
  <c r="J15" i="2"/>
  <c r="C16" i="2"/>
  <c r="D16" i="2"/>
  <c r="E16" i="2"/>
  <c r="F16" i="2"/>
  <c r="G16" i="2"/>
  <c r="H16" i="2"/>
  <c r="I16" i="2"/>
  <c r="J16" i="2"/>
  <c r="J8" i="2"/>
  <c r="I8" i="2"/>
  <c r="H8" i="2"/>
  <c r="G8" i="2"/>
  <c r="F8" i="2"/>
  <c r="E8" i="2"/>
  <c r="D8" i="2"/>
  <c r="C8" i="2"/>
  <c r="C16" i="1"/>
  <c r="D16" i="1"/>
  <c r="E16" i="1"/>
  <c r="F16" i="1"/>
  <c r="G16" i="1"/>
  <c r="H16" i="1"/>
  <c r="I16" i="1"/>
  <c r="J16" i="1"/>
  <c r="C17" i="1"/>
  <c r="N27" i="11" s="1"/>
  <c r="D17" i="1"/>
  <c r="E17" i="1"/>
  <c r="F17" i="1"/>
  <c r="G17" i="1"/>
  <c r="H17" i="1"/>
  <c r="I17" i="1"/>
  <c r="J17" i="1"/>
  <c r="C18" i="1"/>
  <c r="N30" i="11" s="1"/>
  <c r="D18" i="1"/>
  <c r="E18" i="1"/>
  <c r="F18" i="1"/>
  <c r="G18" i="1"/>
  <c r="H18" i="1"/>
  <c r="I18" i="1"/>
  <c r="J18" i="1"/>
  <c r="J15" i="1"/>
  <c r="I15" i="1"/>
  <c r="H15" i="1"/>
  <c r="G15" i="1"/>
  <c r="F15" i="1"/>
  <c r="E15" i="1"/>
  <c r="D15" i="1"/>
  <c r="C15" i="1"/>
  <c r="J14" i="1"/>
  <c r="I14" i="1"/>
  <c r="H14" i="1"/>
  <c r="G14" i="1"/>
  <c r="F14" i="1"/>
  <c r="E14" i="1"/>
  <c r="D14" i="1"/>
  <c r="C14" i="1"/>
  <c r="J13" i="1"/>
  <c r="I13" i="1"/>
  <c r="H13" i="1"/>
  <c r="G13" i="1"/>
  <c r="F13" i="1"/>
  <c r="E13" i="1"/>
  <c r="D13" i="1"/>
  <c r="C13" i="1"/>
  <c r="J12" i="1"/>
  <c r="I12" i="1"/>
  <c r="H12" i="1"/>
  <c r="G12" i="1"/>
  <c r="F12" i="1"/>
  <c r="E12" i="1"/>
  <c r="D12" i="1"/>
  <c r="C12" i="1"/>
  <c r="J11" i="1"/>
  <c r="I11" i="1"/>
  <c r="H11" i="1"/>
  <c r="G11" i="1"/>
  <c r="F11" i="1"/>
  <c r="E11" i="1"/>
  <c r="D11" i="1"/>
  <c r="C11" i="1"/>
  <c r="J10" i="1"/>
  <c r="I10" i="1"/>
  <c r="H10" i="1"/>
  <c r="G10" i="1"/>
  <c r="F10" i="1"/>
  <c r="E10" i="1"/>
  <c r="D10" i="1"/>
  <c r="C10" i="1"/>
  <c r="J9" i="1"/>
  <c r="I9" i="1"/>
  <c r="H9" i="1"/>
  <c r="G9" i="1"/>
  <c r="F9" i="1"/>
  <c r="E9" i="1"/>
  <c r="D9" i="1"/>
  <c r="C9" i="1"/>
  <c r="J8" i="1"/>
  <c r="I8" i="1"/>
  <c r="H8" i="1"/>
  <c r="G8" i="1"/>
  <c r="F8" i="1"/>
  <c r="E8" i="1"/>
  <c r="D8" i="1"/>
  <c r="C8" i="1"/>
  <c r="C9" i="7"/>
  <c r="D9" i="7"/>
  <c r="E9" i="7"/>
  <c r="F9" i="7"/>
  <c r="G9" i="7"/>
  <c r="H9" i="7"/>
  <c r="I9" i="7"/>
  <c r="J9" i="7"/>
  <c r="C10" i="7"/>
  <c r="D10" i="7"/>
  <c r="E10" i="7"/>
  <c r="F10" i="7"/>
  <c r="G10" i="7"/>
  <c r="H10" i="7"/>
  <c r="I10" i="7"/>
  <c r="J10" i="7"/>
  <c r="C11" i="7"/>
  <c r="D11" i="7"/>
  <c r="E11" i="7"/>
  <c r="F11" i="7"/>
  <c r="G11" i="7"/>
  <c r="H11" i="7"/>
  <c r="I11" i="7"/>
  <c r="J11" i="7"/>
  <c r="C12" i="7"/>
  <c r="D12" i="7"/>
  <c r="E12" i="7"/>
  <c r="F12" i="7"/>
  <c r="G12" i="7"/>
  <c r="H12" i="7"/>
  <c r="I12" i="7"/>
  <c r="J12" i="7"/>
  <c r="C13" i="7"/>
  <c r="D13" i="7"/>
  <c r="E13" i="7"/>
  <c r="F13" i="7"/>
  <c r="G13" i="7"/>
  <c r="H13" i="7"/>
  <c r="I13" i="7"/>
  <c r="J13" i="7"/>
  <c r="C14" i="7"/>
  <c r="D14" i="7"/>
  <c r="N31" i="11" s="1"/>
  <c r="E14" i="7"/>
  <c r="F14" i="7"/>
  <c r="G14" i="7"/>
  <c r="H14" i="7"/>
  <c r="I14" i="7"/>
  <c r="J14" i="7"/>
  <c r="C15" i="7"/>
  <c r="D15" i="7"/>
  <c r="E15" i="7"/>
  <c r="F15" i="7"/>
  <c r="G15" i="7"/>
  <c r="H15" i="7"/>
  <c r="I15" i="7"/>
  <c r="J15" i="7"/>
  <c r="J8" i="7"/>
  <c r="I8" i="7"/>
  <c r="H8" i="7"/>
  <c r="G8" i="7"/>
  <c r="F8" i="7"/>
  <c r="E8" i="7"/>
  <c r="D8" i="7"/>
  <c r="C8" i="7"/>
  <c r="C9" i="8"/>
  <c r="D9" i="8"/>
  <c r="E9" i="8"/>
  <c r="F9" i="8"/>
  <c r="G9" i="8"/>
  <c r="H9" i="8"/>
  <c r="I9" i="8"/>
  <c r="J9" i="8"/>
  <c r="C10" i="8"/>
  <c r="D10" i="8"/>
  <c r="E10" i="8"/>
  <c r="F10" i="8"/>
  <c r="G10" i="8"/>
  <c r="H10" i="8"/>
  <c r="I10" i="8"/>
  <c r="J10" i="8"/>
  <c r="C11" i="8"/>
  <c r="D11" i="8"/>
  <c r="E11" i="8"/>
  <c r="F11" i="8"/>
  <c r="G11" i="8"/>
  <c r="H11" i="8"/>
  <c r="I11" i="8"/>
  <c r="J11" i="8"/>
  <c r="C12" i="8"/>
  <c r="D12" i="8"/>
  <c r="E12" i="8"/>
  <c r="F12" i="8"/>
  <c r="G12" i="8"/>
  <c r="H12" i="8"/>
  <c r="I12" i="8"/>
  <c r="J12" i="8"/>
  <c r="C13" i="8"/>
  <c r="N35" i="11" s="1"/>
  <c r="D13" i="8"/>
  <c r="E13" i="8"/>
  <c r="F13" i="8"/>
  <c r="G13" i="8"/>
  <c r="H13" i="8"/>
  <c r="I13" i="8"/>
  <c r="J13" i="8"/>
  <c r="J8" i="8"/>
  <c r="I8" i="8"/>
  <c r="H8" i="8"/>
  <c r="G8" i="8"/>
  <c r="F8" i="8"/>
  <c r="E8" i="8"/>
  <c r="D8" i="8"/>
  <c r="C8" i="8"/>
  <c r="M9" i="11"/>
  <c r="I8" i="11"/>
  <c r="M24" i="11"/>
  <c r="M14" i="11"/>
  <c r="M20" i="11"/>
  <c r="M12" i="11"/>
  <c r="M8" i="11"/>
  <c r="M7" i="11"/>
  <c r="M16" i="11"/>
  <c r="M11" i="11"/>
  <c r="M19" i="11"/>
  <c r="M34" i="11"/>
  <c r="M15" i="11"/>
  <c r="M30" i="11"/>
  <c r="M31" i="11"/>
  <c r="M28" i="11"/>
  <c r="M13" i="11"/>
  <c r="M40" i="11"/>
  <c r="M21" i="11"/>
  <c r="M27" i="11"/>
  <c r="M10" i="11"/>
  <c r="M35" i="11"/>
  <c r="N19" i="11" l="1"/>
  <c r="N7" i="11"/>
  <c r="N12" i="11"/>
  <c r="M42" i="11"/>
  <c r="M29" i="11"/>
  <c r="M41" i="11"/>
  <c r="E8" i="11"/>
  <c r="N10" i="11" l="1"/>
  <c r="N11" i="11"/>
  <c r="N8" i="11"/>
  <c r="N13" i="11"/>
  <c r="N9" i="11"/>
  <c r="N14" i="11"/>
  <c r="N16" i="11"/>
  <c r="N24" i="11"/>
  <c r="N15" i="11"/>
  <c r="T13" i="8"/>
  <c r="T12" i="8"/>
  <c r="T11" i="8"/>
  <c r="T10" i="8"/>
  <c r="T9" i="8"/>
  <c r="X11" i="7"/>
  <c r="X8" i="7"/>
  <c r="X12" i="7"/>
  <c r="X10" i="7"/>
  <c r="X15" i="7"/>
  <c r="X9" i="7"/>
  <c r="X14" i="7"/>
  <c r="X13" i="7"/>
  <c r="X14" i="1"/>
  <c r="V17" i="5"/>
  <c r="V16" i="5"/>
  <c r="V15" i="5"/>
  <c r="V14" i="5"/>
  <c r="V13" i="5"/>
  <c r="V12" i="5"/>
  <c r="V11" i="5"/>
  <c r="V10" i="5"/>
  <c r="V9" i="5"/>
  <c r="V8" i="5"/>
  <c r="X8" i="4"/>
  <c r="X8" i="3"/>
  <c r="X13" i="4"/>
  <c r="X14" i="4"/>
  <c r="X9" i="4"/>
  <c r="X10" i="4"/>
  <c r="X11" i="4"/>
  <c r="X12" i="4"/>
  <c r="Y16" i="2" l="1"/>
  <c r="Y15" i="2"/>
  <c r="Y14" i="2"/>
  <c r="Y13" i="2"/>
  <c r="Y12" i="2"/>
  <c r="Y11" i="2"/>
  <c r="Y10" i="2"/>
  <c r="Y9" i="2"/>
  <c r="Y8" i="2"/>
  <c r="X17" i="3"/>
  <c r="X16" i="3"/>
  <c r="X15" i="3"/>
  <c r="X14" i="3"/>
  <c r="X13" i="3"/>
  <c r="X12" i="3"/>
  <c r="X11" i="3"/>
  <c r="X10" i="3"/>
  <c r="X9" i="3"/>
  <c r="X16" i="1" l="1"/>
  <c r="X8" i="1"/>
  <c r="X13" i="1"/>
  <c r="X12" i="1"/>
  <c r="X11" i="1"/>
  <c r="X9" i="1"/>
  <c r="X17" i="1"/>
  <c r="X10" i="1"/>
  <c r="X15" i="1"/>
  <c r="X18" i="1" l="1"/>
</calcChain>
</file>

<file path=xl/sharedStrings.xml><?xml version="1.0" encoding="utf-8"?>
<sst xmlns="http://schemas.openxmlformats.org/spreadsheetml/2006/main" count="1328" uniqueCount="336">
  <si>
    <t>PILOTA</t>
  </si>
  <si>
    <t>Drakan</t>
  </si>
  <si>
    <t>Tia</t>
  </si>
  <si>
    <t>TOTALE</t>
  </si>
  <si>
    <t>Michelangelo</t>
  </si>
  <si>
    <t>Lo Scassatore</t>
  </si>
  <si>
    <t>Lorydc90</t>
  </si>
  <si>
    <t>1°</t>
  </si>
  <si>
    <t>2°</t>
  </si>
  <si>
    <t>3°</t>
  </si>
  <si>
    <t>4°</t>
  </si>
  <si>
    <t>5°</t>
  </si>
  <si>
    <t>6°</t>
  </si>
  <si>
    <t>7°</t>
  </si>
  <si>
    <t>TheFactor82</t>
  </si>
  <si>
    <t>Hermes</t>
  </si>
  <si>
    <t>8°</t>
  </si>
  <si>
    <t>9°</t>
  </si>
  <si>
    <t>.*.LucK.*.</t>
  </si>
  <si>
    <t>ARM Track Editor Fight VI</t>
  </si>
  <si>
    <t>Brunilde</t>
  </si>
  <si>
    <t>Nanto</t>
  </si>
  <si>
    <t>TheCaptain</t>
  </si>
  <si>
    <t>Snake City</t>
  </si>
  <si>
    <t>Hungar. Brunildevél</t>
  </si>
  <si>
    <t>Blank Valley</t>
  </si>
  <si>
    <t>Giro Giro Tondo</t>
  </si>
  <si>
    <t>Ondaland</t>
  </si>
  <si>
    <t>Not Null</t>
  </si>
  <si>
    <t>Easier to Run</t>
  </si>
  <si>
    <t>ll pres. querela forte</t>
  </si>
  <si>
    <t>10°</t>
  </si>
  <si>
    <t>11°</t>
  </si>
  <si>
    <t>Minibond</t>
  </si>
  <si>
    <t>Quadrimensional</t>
  </si>
  <si>
    <t>SF</t>
  </si>
  <si>
    <t>ARM Track Editor Fight IV</t>
  </si>
  <si>
    <t>Ciccio</t>
  </si>
  <si>
    <t>Kratos</t>
  </si>
  <si>
    <t>Linkinf94</t>
  </si>
  <si>
    <t>MirkoGT97</t>
  </si>
  <si>
    <t>S. Turbo</t>
  </si>
  <si>
    <t>RC Nightmare 2</t>
  </si>
  <si>
    <t>The Great Fourleaf</t>
  </si>
  <si>
    <t>Pontinetor</t>
  </si>
  <si>
    <t>Fantasia Finale</t>
  </si>
  <si>
    <t>While True</t>
  </si>
  <si>
    <t>The Last First</t>
  </si>
  <si>
    <t>Master of Scoppola</t>
  </si>
  <si>
    <t>The Game</t>
  </si>
  <si>
    <t>The Last Destination</t>
  </si>
  <si>
    <t>Montagna Matta 2</t>
  </si>
  <si>
    <t>AlgorythM</t>
  </si>
  <si>
    <t>Jolly Blue</t>
  </si>
  <si>
    <t>RIT</t>
  </si>
  <si>
    <t>ARM Track Editor Fight V</t>
  </si>
  <si>
    <t>Una pista qualsiasi</t>
  </si>
  <si>
    <t>Not Another Night.</t>
  </si>
  <si>
    <t>Follow me</t>
  </si>
  <si>
    <t>The Last</t>
  </si>
  <si>
    <t>La pista delle X</t>
  </si>
  <si>
    <t>Mors mea vita tua</t>
  </si>
  <si>
    <t>Tracketer</t>
  </si>
  <si>
    <t>Errore 404</t>
  </si>
  <si>
    <t>The Right Track</t>
  </si>
  <si>
    <t>Revolt</t>
  </si>
  <si>
    <t>Il Nodo</t>
  </si>
  <si>
    <t>Fluid</t>
  </si>
  <si>
    <t>An unexpected jour.</t>
  </si>
  <si>
    <t>ARM Track Editor Fight III</t>
  </si>
  <si>
    <t>RC Nightmare</t>
  </si>
  <si>
    <t>God save the Race</t>
  </si>
  <si>
    <t>Circuit de Kratalunya</t>
  </si>
  <si>
    <t>Xrevolt</t>
  </si>
  <si>
    <t>New Generation</t>
  </si>
  <si>
    <t>Bean Architetturale</t>
  </si>
  <si>
    <t>SixthSolution</t>
  </si>
  <si>
    <t>Win for Revolt</t>
  </si>
  <si>
    <t>Pista 2</t>
  </si>
  <si>
    <t>Montagna Matta</t>
  </si>
  <si>
    <t>WTheFactor</t>
  </si>
  <si>
    <t>Loser of the Year</t>
  </si>
  <si>
    <t>ARM Track Editor Fight II</t>
  </si>
  <si>
    <t>Murio</t>
  </si>
  <si>
    <t>Drakan Quest</t>
  </si>
  <si>
    <t>Castello</t>
  </si>
  <si>
    <t>ArrayList di HashMap</t>
  </si>
  <si>
    <t>Caos Calmo</t>
  </si>
  <si>
    <t>Second Solution</t>
  </si>
  <si>
    <t>Revoltopoli</t>
  </si>
  <si>
    <t>Interlaced</t>
  </si>
  <si>
    <t>Murio_Track</t>
  </si>
  <si>
    <t>So Long Goodbye</t>
  </si>
  <si>
    <t>Iko-kun</t>
  </si>
  <si>
    <t>Light Behind The Hole</t>
  </si>
  <si>
    <t>La pista di Iko</t>
  </si>
  <si>
    <t>OldSchool Monza</t>
  </si>
  <si>
    <t>Mondial Pista</t>
  </si>
  <si>
    <t>First Solution</t>
  </si>
  <si>
    <t>Over The Hill</t>
  </si>
  <si>
    <t>EffeDiX</t>
  </si>
  <si>
    <t>3Fase</t>
  </si>
  <si>
    <t>Far Away</t>
  </si>
  <si>
    <t>ARM Track Editor Fight I</t>
  </si>
  <si>
    <t>Antichamber</t>
  </si>
  <si>
    <t>Linkinf22</t>
  </si>
  <si>
    <t>ARM Track Editor Fight VII</t>
  </si>
  <si>
    <t>Disputato il: 22-12-2013, ore 18:30</t>
  </si>
  <si>
    <t>Auto: JG-7</t>
  </si>
  <si>
    <t>Auto: Aquasonic</t>
  </si>
  <si>
    <t>Disputato il: 18-07-2013, ore 21:00</t>
  </si>
  <si>
    <t>Disputato il: 19-12-2012, ore 21:00</t>
  </si>
  <si>
    <t>Auto: Adeon</t>
  </si>
  <si>
    <t>Disputato il: 04-07-2012, ore 21:00</t>
  </si>
  <si>
    <t>Disputato il: 21-12-2011, ore 21:00</t>
  </si>
  <si>
    <t>Disputato il: 18-07-2011, ore 21:00</t>
  </si>
  <si>
    <t>Disputato il: 28-12-2010, ore 21:00</t>
  </si>
  <si>
    <t>Empire</t>
  </si>
  <si>
    <t>Burner94</t>
  </si>
  <si>
    <t>Logarithmic Frenzy</t>
  </si>
  <si>
    <t>Touch The Sky</t>
  </si>
  <si>
    <t>Jump&amp;Spin</t>
  </si>
  <si>
    <t>Ult. Capod. di Scass.</t>
  </si>
  <si>
    <t>Lol</t>
  </si>
  <si>
    <t>Boh</t>
  </si>
  <si>
    <t>Nabbissimo</t>
  </si>
  <si>
    <t>Spiralina</t>
  </si>
  <si>
    <t>SteerDivinity</t>
  </si>
  <si>
    <t>Mirrors</t>
  </si>
  <si>
    <t>Pulp Track</t>
  </si>
  <si>
    <t>TrickyTraps</t>
  </si>
  <si>
    <t>The Desol. Of Smaug</t>
  </si>
  <si>
    <t>Nanto Track</t>
  </si>
  <si>
    <t>Disputato il: 12-07-2014, ore 18:00</t>
  </si>
  <si>
    <t>Empire II</t>
  </si>
  <si>
    <t>Metropolis</t>
  </si>
  <si>
    <t>Zompettare allegramente</t>
  </si>
  <si>
    <t>Va tutto a monte</t>
  </si>
  <si>
    <t>Aidonnou</t>
  </si>
  <si>
    <t>NicoMilan93</t>
  </si>
  <si>
    <t>Nic ARM</t>
  </si>
  <si>
    <t>Shutupandrun</t>
  </si>
  <si>
    <t>Fortuna Favet Fortibus</t>
  </si>
  <si>
    <t>ARM Track Editor Fight VIII</t>
  </si>
  <si>
    <t>ATEF DISPUTATI</t>
  </si>
  <si>
    <t>Offline</t>
  </si>
  <si>
    <t>Online</t>
  </si>
  <si>
    <t>GENERALI</t>
  </si>
  <si>
    <t>PIAZZAMENTI ATEF</t>
  </si>
  <si>
    <t>PARTE OFFLINE</t>
  </si>
  <si>
    <t>PARTE ONLINE</t>
  </si>
  <si>
    <t>PIAZZAMENTI GARE</t>
  </si>
  <si>
    <t>NELLA PROPRIA PISTA</t>
  </si>
  <si>
    <t>TOT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</si>
  <si>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</si>
  <si>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</si>
  <si>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</si>
  <si>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</si>
  <si>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</si>
  <si>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</si>
  <si>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</si>
  <si>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</si>
  <si>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</si>
  <si>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</si>
  <si>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</si>
  <si>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</si>
  <si>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</si>
  <si>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&gt;3°</t>
  </si>
  <si>
    <t>N°</t>
  </si>
  <si>
    <t>NOME</t>
  </si>
  <si>
    <t>&gt;6°</t>
  </si>
  <si>
    <t>Statistiche ARM Track Editor Fight</t>
  </si>
  <si>
    <t>ARM Track Editor Fight IX</t>
  </si>
  <si>
    <t>Disputato il: 21-12-2014, ore 16:45</t>
  </si>
  <si>
    <t>Racey</t>
  </si>
  <si>
    <t>Stefano</t>
  </si>
  <si>
    <t>Theory of Unknown</t>
  </si>
  <si>
    <t>Love me tender</t>
  </si>
  <si>
    <t>Bonfiglio</t>
  </si>
  <si>
    <t>Collin McRae</t>
  </si>
  <si>
    <t>Oblio</t>
  </si>
  <si>
    <t>The Nightmare</t>
  </si>
  <si>
    <t>The Edge</t>
  </si>
  <si>
    <t>Non tutte le ciam. riescono col buco</t>
  </si>
  <si>
    <t>25°</t>
  </si>
  <si>
    <t>26°</t>
  </si>
  <si>
    <t>ARM Track Editor Fight X</t>
  </si>
  <si>
    <t>Marco repainter</t>
  </si>
  <si>
    <t>Mini_trigger</t>
  </si>
  <si>
    <t>The B!</t>
  </si>
  <si>
    <t>Mountain Pass</t>
  </si>
  <si>
    <t>Nazca Minotaur</t>
  </si>
  <si>
    <t>X Factor</t>
  </si>
  <si>
    <t>Champagne supernova</t>
  </si>
  <si>
    <t>La Divina Commedia</t>
  </si>
  <si>
    <t>ATEF Akbar</t>
  </si>
  <si>
    <t>FUGA veloce</t>
  </si>
  <si>
    <t>The Piano</t>
  </si>
  <si>
    <t>oniu Snak arD</t>
  </si>
  <si>
    <t>Ebrezza notturna</t>
  </si>
  <si>
    <t>Disputato il: 21-07-2015, ore 21:30</t>
  </si>
  <si>
    <t>ARM TRACK EDITOR FIGHT</t>
  </si>
  <si>
    <t>ARM TRACK EDITOR FIGHT II</t>
  </si>
  <si>
    <t>ARM TRACK EDITOR FIGHT III</t>
  </si>
  <si>
    <t>ARM TRACK EDITOR FIGHT IV</t>
  </si>
  <si>
    <t>N</t>
  </si>
  <si>
    <t>COSTRUTTORE</t>
  </si>
  <si>
    <t>PISTA</t>
  </si>
  <si>
    <t>VOTO</t>
  </si>
  <si>
    <t>God Save The Race</t>
  </si>
  <si>
    <t>xRevolt</t>
  </si>
  <si>
    <t>La Pista di Iko</t>
  </si>
  <si>
    <t>Arraylist di HashMap</t>
  </si>
  <si>
    <t>Murio Track</t>
  </si>
  <si>
    <t>Il Bean Architetturale</t>
  </si>
  <si>
    <t>Caos calmo</t>
  </si>
  <si>
    <t>R6 Turbo</t>
  </si>
  <si>
    <t>NC</t>
  </si>
  <si>
    <t>ARM TRACK EDITOR FIGHT V</t>
  </si>
  <si>
    <t>ARM TRACK EDITOR FIGHT VI</t>
  </si>
  <si>
    <t>ARM TRACK EDITOR FIGHT VII</t>
  </si>
  <si>
    <t>ARM TRACK EDITOR FIGHT VIII</t>
  </si>
  <si>
    <t>Follow Me</t>
  </si>
  <si>
    <t>Touch the Sky</t>
  </si>
  <si>
    <t>Hungaroring Brunildevél</t>
  </si>
  <si>
    <t>UltimoCapodannoDiScassandro</t>
  </si>
  <si>
    <t>Il presidente querela forte</t>
  </si>
  <si>
    <t>NabbissimoProprio</t>
  </si>
  <si>
    <t>The Desolation of Smaug</t>
  </si>
  <si>
    <t>Not Another Nightmare</t>
  </si>
  <si>
    <t>NicoMilan</t>
  </si>
  <si>
    <t>An unexpected journey</t>
  </si>
  <si>
    <t>Una Pista Qualsiasi</t>
  </si>
  <si>
    <t>ARM TRACK EDITOR FIGHT IX</t>
  </si>
  <si>
    <t>ARM TRACK EDITOR FIGHT X</t>
  </si>
  <si>
    <t>Non tutte le ciamb riesc col buco</t>
  </si>
  <si>
    <t>ARM Track Editor Fight XI</t>
  </si>
  <si>
    <t>Disputato il: 22-12-2015, ore 21:30</t>
  </si>
  <si>
    <t>Just Skills</t>
  </si>
  <si>
    <t>Finally a jump</t>
  </si>
  <si>
    <t>Buon Natale</t>
  </si>
  <si>
    <t>Christmas Tree</t>
  </si>
  <si>
    <t>Prima o poi ti raggiungo!</t>
  </si>
  <si>
    <t>Lee More Touch</t>
  </si>
  <si>
    <t>Mapazzone</t>
  </si>
  <si>
    <t>Professional ski slope</t>
  </si>
  <si>
    <t>Pic&amp;Puc&amp;+1</t>
  </si>
  <si>
    <t>Imbrattatore will die</t>
  </si>
  <si>
    <t>ARM TRACK EDITOR FIGHT XI</t>
  </si>
  <si>
    <t>Just skills</t>
  </si>
  <si>
    <t>Christmas tree</t>
  </si>
  <si>
    <t>27°</t>
  </si>
  <si>
    <t>28°</t>
  </si>
  <si>
    <t>29°</t>
  </si>
  <si>
    <t>ARM Track Editor Fight XII</t>
  </si>
  <si>
    <t>Disputato il: 20-12-2016, ore 22:00</t>
  </si>
  <si>
    <t>AngelS93</t>
  </si>
  <si>
    <t>Make a T(rug)by!</t>
  </si>
  <si>
    <t>Etneus95</t>
  </si>
  <si>
    <t>Gigi</t>
  </si>
  <si>
    <t>THE B!</t>
  </si>
  <si>
    <t>Nano Alpha</t>
  </si>
  <si>
    <t>Khaz Dekhan</t>
  </si>
  <si>
    <t>Vomitino</t>
  </si>
  <si>
    <t>Nurnen Fishery</t>
  </si>
  <si>
    <t>Padoin</t>
  </si>
  <si>
    <t>IO-ODIO-QUESTA-PISTA!</t>
  </si>
  <si>
    <t>Technical Jumps</t>
  </si>
  <si>
    <t>ARM TRACK EDITOR FIGHT XII</t>
  </si>
  <si>
    <t>Make a Tr(ugb)y!</t>
  </si>
  <si>
    <t>30°</t>
  </si>
  <si>
    <t>31°</t>
  </si>
  <si>
    <t>32°</t>
  </si>
  <si>
    <t>CarmySpecial</t>
  </si>
  <si>
    <t>JoKeRace7</t>
  </si>
  <si>
    <t>Luck Nos</t>
  </si>
  <si>
    <t>URV</t>
  </si>
  <si>
    <t>WheelSmith18</t>
  </si>
  <si>
    <t>Disputato il: 19-12-2017, ore 21:30</t>
  </si>
  <si>
    <t>Mettila dentro</t>
  </si>
  <si>
    <t>Acchianati</t>
  </si>
  <si>
    <t>Mauseum</t>
  </si>
  <si>
    <t>Las Vegas, baby!</t>
  </si>
  <si>
    <t>Blue Run</t>
  </si>
  <si>
    <t>Paint</t>
  </si>
  <si>
    <t>Pesce Rosso</t>
  </si>
  <si>
    <t>Jokerata</t>
  </si>
  <si>
    <t>Vi Odio</t>
  </si>
  <si>
    <t>Castel VOLT</t>
  </si>
  <si>
    <t>Target(ta) Finding</t>
  </si>
  <si>
    <t>Slurp</t>
  </si>
  <si>
    <t>#guardanotuscos</t>
  </si>
  <si>
    <t>Non mi va di pens.</t>
  </si>
  <si>
    <t>Right Speed</t>
  </si>
  <si>
    <t>Io amo questa pista</t>
  </si>
  <si>
    <t>Ci sono banane nel c.</t>
  </si>
  <si>
    <t>Io sono ruota</t>
  </si>
  <si>
    <t>ARM TRACK EDITOR FIGHT XIII</t>
  </si>
  <si>
    <t>33°</t>
  </si>
  <si>
    <t>34°</t>
  </si>
  <si>
    <t>35°</t>
  </si>
  <si>
    <t>36°</t>
  </si>
  <si>
    <t>Io Amo Questa Pista</t>
  </si>
  <si>
    <t>Ci sono banane nel castello</t>
  </si>
  <si>
    <t>Castel Volt</t>
  </si>
  <si>
    <t>Non mi va di pensare ad un nome</t>
  </si>
  <si>
    <t>Ionico</t>
  </si>
  <si>
    <t>Trattore95</t>
  </si>
  <si>
    <t>ZephirPFS47</t>
  </si>
  <si>
    <t>Disputato il: 19-12-2018, ore 21:30</t>
  </si>
  <si>
    <t>ARM Track Editor Fight XIII</t>
  </si>
  <si>
    <t>ARM Track Editor Fight XIV</t>
  </si>
  <si>
    <t>In the Massachuss.</t>
  </si>
  <si>
    <t>Scinniti!</t>
  </si>
  <si>
    <t>Il bordo EZ MODE S</t>
  </si>
  <si>
    <t>Roller Costine</t>
  </si>
  <si>
    <t>Gabibbo Autodrome</t>
  </si>
  <si>
    <t>IonicATEF</t>
  </si>
  <si>
    <t>Il tranello del 7</t>
  </si>
  <si>
    <t>Formula 1 1950-2017</t>
  </si>
  <si>
    <t>Fondo stradale diss.</t>
  </si>
  <si>
    <t>Hotel California</t>
  </si>
  <si>
    <t>Track03</t>
  </si>
  <si>
    <t>Technical Meow</t>
  </si>
  <si>
    <t>The_Funnel</t>
  </si>
  <si>
    <t>No Etiquette</t>
  </si>
  <si>
    <t>Mamma perso aereo</t>
  </si>
  <si>
    <t>MIRMILLODROME</t>
  </si>
  <si>
    <t>37°</t>
  </si>
  <si>
    <t>38°</t>
  </si>
  <si>
    <t>39°</t>
  </si>
  <si>
    <t>ARM TRACK EDITOR FIGHT XIV</t>
  </si>
  <si>
    <t>Fondo stradale dissestato</t>
  </si>
  <si>
    <t>Roller costine</t>
  </si>
  <si>
    <t>In the Massachussets</t>
  </si>
  <si>
    <t>Mamma ho perso l'aereo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</si>
</sst>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24"/>
      <color rgb="FFFF0000"/>
      <name val="Harrington"/>
      <family val="5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24"/>
      <color rgb="FFFF0000"/>
      <name val="Cooper Black"/>
      <family val="1"/>
    </font>
    <font>
      <b/>
      <sz val="14"/>
      <color rgb="FFFF0000"/>
      <name val="Century"/>
      <family val="1"/>
    </font>
    <font>
      <sz val="11"/>
      <name val="Bookman Old Style"/>
      <family val="1"/>
    </font>
    <font>
      <sz val="10"/>
      <color theme="1"/>
      <name val="Bookman Old Style"/>
      <family val="1"/>
    </font>
    <font>
      <b/>
      <sz val="11"/>
      <color indexed="8"/>
      <name val="Bookman Old Style"/>
      <family val="1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.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/>
    </xf>
    <xf numFmtId="0" fontId="5" fillId="0" borderId="0" xfId="0" applyFont="1"/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/>
    <xf numFmtId="0" fontId="6" fillId="0" borderId="0" xfId="0" applyFont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0" fillId="2" borderId="3" xfId="0" applyFill="1" applyBorder="1"/>
    <xf numFmtId="0" fontId="4" fillId="2" borderId="3" xfId="0" applyFont="1" applyFill="1" applyBorder="1" applyAlignment="1">
      <alignment vertical="center"/>
    </xf>
    <xf numFmtId="0" fontId="2" fillId="0" borderId="0" xfId="0" applyFont="1" applyFill="1" applyBorder="1"/>
    <xf numFmtId="0" fontId="0" fillId="0" borderId="0" xfId="0" applyBorder="1"/>
    <xf numFmtId="0" fontId="6" fillId="0" borderId="0" xfId="0" applyFont="1" applyBorder="1"/>
    <xf numFmtId="0" fontId="9" fillId="2" borderId="0" xfId="0" applyFont="1" applyFill="1" applyAlignment="1">
      <alignment vertical="center"/>
    </xf>
    <xf numFmtId="0" fontId="10" fillId="0" borderId="3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Border="1"/>
    <xf numFmtId="0" fontId="2" fillId="0" borderId="8" xfId="0" applyFont="1" applyFill="1" applyBorder="1" applyAlignment="1"/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2" fillId="0" borderId="2" xfId="0" applyFont="1" applyFill="1" applyBorder="1" applyAlignment="1"/>
    <xf numFmtId="0" fontId="2" fillId="0" borderId="25" xfId="0" applyFont="1" applyFill="1" applyBorder="1" applyAlignment="1"/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5" xfId="0" applyFont="1" applyFill="1" applyBorder="1" applyAlignment="1"/>
    <xf numFmtId="0" fontId="2" fillId="0" borderId="26" xfId="0" applyFont="1" applyFill="1" applyBorder="1" applyAlignment="1"/>
    <xf numFmtId="0" fontId="11" fillId="0" borderId="17" xfId="0" applyFont="1" applyBorder="1" applyAlignment="1">
      <alignment horizontal="left" vertical="center"/>
    </xf>
    <xf numFmtId="0" fontId="2" fillId="0" borderId="16" xfId="0" applyFont="1" applyFill="1" applyBorder="1" applyAlignment="1"/>
    <xf numFmtId="0" fontId="2" fillId="0" borderId="11" xfId="0" applyFont="1" applyFill="1" applyBorder="1" applyAlignment="1"/>
    <xf numFmtId="0" fontId="2" fillId="0" borderId="0" xfId="0" applyFont="1" applyFill="1" applyBorder="1" applyAlignment="1"/>
    <xf numFmtId="0" fontId="2" fillId="0" borderId="3" xfId="0" applyFont="1" applyFill="1" applyBorder="1" applyAlignment="1"/>
    <xf numFmtId="0" fontId="8" fillId="2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0" xfId="0" applyFont="1"/>
    <xf numFmtId="0" fontId="14" fillId="0" borderId="0" xfId="0" applyFont="1"/>
    <xf numFmtId="0" fontId="15" fillId="0" borderId="2" xfId="0" applyFont="1" applyBorder="1" applyAlignment="1">
      <alignment horizontal="center"/>
    </xf>
    <xf numFmtId="0" fontId="15" fillId="0" borderId="0" xfId="0" applyFont="1" applyAlignment="1">
      <alignment horizontal="center"/>
    </xf>
    <xf numFmtId="2" fontId="15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/>
    <xf numFmtId="0" fontId="0" fillId="0" borderId="2" xfId="0" applyBorder="1"/>
    <xf numFmtId="0" fontId="0" fillId="0" borderId="11" xfId="0" applyBorder="1"/>
    <xf numFmtId="0" fontId="0" fillId="0" borderId="3" xfId="0" applyBorder="1"/>
    <xf numFmtId="0" fontId="0" fillId="0" borderId="15" xfId="0" applyBorder="1"/>
    <xf numFmtId="0" fontId="15" fillId="0" borderId="3" xfId="0" applyFont="1" applyBorder="1" applyAlignment="1">
      <alignment horizontal="center"/>
    </xf>
    <xf numFmtId="0" fontId="15" fillId="0" borderId="3" xfId="0" applyFont="1" applyBorder="1"/>
    <xf numFmtId="0" fontId="14" fillId="0" borderId="3" xfId="0" applyFont="1" applyBorder="1"/>
    <xf numFmtId="0" fontId="16" fillId="0" borderId="0" xfId="0" applyFont="1"/>
    <xf numFmtId="0" fontId="15" fillId="0" borderId="2" xfId="0" applyNumberFormat="1" applyFont="1" applyBorder="1" applyAlignment="1">
      <alignment horizontal="center"/>
    </xf>
    <xf numFmtId="0" fontId="15" fillId="0" borderId="11" xfId="0" applyFont="1" applyBorder="1"/>
    <xf numFmtId="0" fontId="15" fillId="0" borderId="15" xfId="0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2" fillId="0" borderId="3" xfId="0" applyFont="1" applyBorder="1"/>
    <xf numFmtId="0" fontId="11" fillId="0" borderId="7" xfId="0" applyFont="1" applyBorder="1"/>
    <xf numFmtId="0" fontId="15" fillId="0" borderId="0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11" fillId="0" borderId="1" xfId="0" applyFont="1" applyBorder="1" applyAlignment="1">
      <alignment horizontal="center"/>
    </xf>
    <xf numFmtId="0" fontId="0" fillId="0" borderId="0" xfId="0" applyFont="1"/>
    <xf numFmtId="0" fontId="8" fillId="0" borderId="3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Border="1"/>
    <xf numFmtId="0" fontId="15" fillId="0" borderId="15" xfId="0" applyNumberFormat="1" applyFont="1" applyBorder="1" applyAlignment="1">
      <alignment horizontal="center"/>
    </xf>
    <xf numFmtId="0" fontId="17" fillId="0" borderId="3" xfId="0" applyFont="1" applyBorder="1"/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" fillId="0" borderId="15" xfId="0" applyFont="1" applyBorder="1"/>
    <xf numFmtId="0" fontId="2" fillId="0" borderId="7" xfId="0" applyFont="1" applyFill="1" applyBorder="1" applyAlignment="1"/>
    <xf numFmtId="0" fontId="15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zoomScale="85" zoomScaleNormal="85" workbookViewId="0">
      <selection activeCell="N21" sqref="N21"/>
    </sheetView>
  </sheetViews>
  <sheetFormatPr defaultRowHeight="15" x14ac:dyDescent="0.25"/>
  <cols>
    <col min="1" max="1" width="3.7109375" customWidth="1"/>
    <col min="2" max="2" width="15.140625" customWidth="1"/>
    <col min="3" max="11" width="3.7109375" hidden="1" customWidth="1"/>
    <col min="12" max="21" width="15.7109375" customWidth="1"/>
  </cols>
  <sheetData>
    <row r="1" spans="1:22" ht="15" customHeight="1" x14ac:dyDescent="0.25">
      <c r="A1" s="125" t="s">
        <v>103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24"/>
    </row>
    <row r="2" spans="1:22" ht="15" customHeight="1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24"/>
    </row>
    <row r="3" spans="1:22" ht="15" customHeight="1" x14ac:dyDescent="0.25">
      <c r="A3" s="128" t="s">
        <v>116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24"/>
    </row>
    <row r="4" spans="1:22" ht="15" customHeight="1" x14ac:dyDescent="0.25">
      <c r="A4" s="128" t="s">
        <v>112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24"/>
    </row>
    <row r="5" spans="1:22" x14ac:dyDescent="0.25">
      <c r="A5" s="47"/>
      <c r="B5" s="47"/>
      <c r="C5" s="46"/>
      <c r="D5" s="46"/>
      <c r="E5" s="46"/>
      <c r="F5" s="46"/>
      <c r="G5" s="46"/>
      <c r="H5" s="46"/>
      <c r="I5" s="46"/>
      <c r="J5" s="46"/>
      <c r="K5" s="46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2" x14ac:dyDescent="0.25">
      <c r="A6" s="126" t="s">
        <v>0</v>
      </c>
      <c r="B6" s="123"/>
      <c r="C6" s="63"/>
      <c r="D6" s="63"/>
      <c r="E6" s="63"/>
      <c r="F6" s="63"/>
      <c r="G6" s="63"/>
      <c r="H6" s="63"/>
      <c r="I6" s="63"/>
      <c r="J6" s="63"/>
      <c r="K6" s="63"/>
      <c r="L6" s="19" t="s">
        <v>1</v>
      </c>
      <c r="M6" s="19" t="s">
        <v>93</v>
      </c>
      <c r="N6" s="19" t="s">
        <v>5</v>
      </c>
      <c r="O6" s="19" t="s">
        <v>6</v>
      </c>
      <c r="P6" s="19" t="s">
        <v>18</v>
      </c>
      <c r="Q6" s="19" t="s">
        <v>4</v>
      </c>
      <c r="R6" s="19" t="s">
        <v>33</v>
      </c>
      <c r="S6" s="19" t="s">
        <v>14</v>
      </c>
      <c r="T6" s="12" t="s">
        <v>2</v>
      </c>
      <c r="U6" s="123" t="s">
        <v>3</v>
      </c>
    </row>
    <row r="7" spans="1:22" x14ac:dyDescent="0.25">
      <c r="A7" s="127"/>
      <c r="B7" s="124"/>
      <c r="C7" s="64"/>
      <c r="D7" s="64"/>
      <c r="E7" s="64"/>
      <c r="F7" s="64"/>
      <c r="G7" s="64"/>
      <c r="H7" s="64"/>
      <c r="I7" s="64"/>
      <c r="J7" s="64"/>
      <c r="K7" s="64"/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9" t="s">
        <v>102</v>
      </c>
      <c r="U7" s="124"/>
    </row>
    <row r="8" spans="1:22" x14ac:dyDescent="0.25">
      <c r="A8" s="26" t="s">
        <v>7</v>
      </c>
      <c r="B8" s="27" t="s">
        <v>5</v>
      </c>
      <c r="C8" s="56">
        <f>COUNTIF($L8:$T8,1)</f>
        <v>5</v>
      </c>
      <c r="D8" s="56">
        <f>COUNTIF($L8:$T8,2)</f>
        <v>1</v>
      </c>
      <c r="E8" s="56">
        <f>COUNTIF($L8:$T8,3)</f>
        <v>2</v>
      </c>
      <c r="F8" s="56">
        <f>COUNTIF($L8:$T8,4)</f>
        <v>1</v>
      </c>
      <c r="G8" s="56">
        <f>COUNTIF($L8:$T8,5)</f>
        <v>0</v>
      </c>
      <c r="H8" s="56">
        <f>COUNTIF($L8:$T8,6)</f>
        <v>0</v>
      </c>
      <c r="I8" s="56">
        <f>COUNTIF($L8:$T8,"&gt;6")</f>
        <v>0</v>
      </c>
      <c r="J8" s="56">
        <f>COUNTIF($L8:$T8,"RIT")</f>
        <v>0</v>
      </c>
      <c r="K8" s="56">
        <v>1</v>
      </c>
      <c r="L8" s="11">
        <v>4</v>
      </c>
      <c r="M8" s="11">
        <v>1</v>
      </c>
      <c r="N8" s="11">
        <v>1</v>
      </c>
      <c r="O8" s="11">
        <v>1</v>
      </c>
      <c r="P8" s="11">
        <v>2</v>
      </c>
      <c r="Q8" s="11">
        <v>3</v>
      </c>
      <c r="R8" s="11">
        <v>1</v>
      </c>
      <c r="S8" s="11">
        <v>1</v>
      </c>
      <c r="T8" s="20">
        <v>3</v>
      </c>
      <c r="U8" s="21">
        <v>62</v>
      </c>
    </row>
    <row r="9" spans="1:22" x14ac:dyDescent="0.25">
      <c r="A9" s="28" t="s">
        <v>8</v>
      </c>
      <c r="B9" s="27" t="s">
        <v>4</v>
      </c>
      <c r="C9" s="56">
        <f t="shared" ref="C9:C13" si="0">COUNTIF($L9:$T9,1)</f>
        <v>2</v>
      </c>
      <c r="D9" s="56">
        <f t="shared" ref="D9:D13" si="1">COUNTIF($L9:$T9,2)</f>
        <v>4</v>
      </c>
      <c r="E9" s="56">
        <f t="shared" ref="E9:E13" si="2">COUNTIF($L9:$T9,3)</f>
        <v>2</v>
      </c>
      <c r="F9" s="56">
        <f t="shared" ref="F9:F13" si="3">COUNTIF($L9:$T9,4)</f>
        <v>1</v>
      </c>
      <c r="G9" s="56">
        <f t="shared" ref="G9:G13" si="4">COUNTIF($L9:$T9,5)</f>
        <v>0</v>
      </c>
      <c r="H9" s="56">
        <f t="shared" ref="H9:H13" si="5">COUNTIF($L9:$T9,6)</f>
        <v>0</v>
      </c>
      <c r="I9" s="56">
        <f t="shared" ref="I9:I13" si="6">COUNTIF($L9:$T9,"&gt;6")</f>
        <v>0</v>
      </c>
      <c r="J9" s="56">
        <f t="shared" ref="J9:J13" si="7">COUNTIF($L9:$T9,"RIT")</f>
        <v>0</v>
      </c>
      <c r="K9" s="56">
        <f>LOOKUP(B9,L6:T6,L9:T9)</f>
        <v>1</v>
      </c>
      <c r="L9" s="11">
        <v>3</v>
      </c>
      <c r="M9" s="11">
        <v>3</v>
      </c>
      <c r="N9" s="11">
        <v>2</v>
      </c>
      <c r="O9" s="11">
        <v>4</v>
      </c>
      <c r="P9" s="11">
        <v>1</v>
      </c>
      <c r="Q9" s="11">
        <v>1</v>
      </c>
      <c r="R9" s="11">
        <v>2</v>
      </c>
      <c r="S9" s="11">
        <v>2</v>
      </c>
      <c r="T9" s="20">
        <v>2</v>
      </c>
      <c r="U9" s="21">
        <v>50</v>
      </c>
    </row>
    <row r="10" spans="1:22" x14ac:dyDescent="0.25">
      <c r="A10" s="28" t="s">
        <v>9</v>
      </c>
      <c r="B10" s="27" t="s">
        <v>2</v>
      </c>
      <c r="C10" s="56">
        <f t="shared" si="0"/>
        <v>1</v>
      </c>
      <c r="D10" s="56">
        <f t="shared" si="1"/>
        <v>2</v>
      </c>
      <c r="E10" s="56">
        <f t="shared" si="2"/>
        <v>4</v>
      </c>
      <c r="F10" s="56">
        <f t="shared" si="3"/>
        <v>0</v>
      </c>
      <c r="G10" s="56">
        <f t="shared" si="4"/>
        <v>2</v>
      </c>
      <c r="H10" s="56">
        <f t="shared" si="5"/>
        <v>0</v>
      </c>
      <c r="I10" s="56">
        <f t="shared" si="6"/>
        <v>0</v>
      </c>
      <c r="J10" s="56">
        <f t="shared" si="7"/>
        <v>0</v>
      </c>
      <c r="K10" s="56">
        <v>1</v>
      </c>
      <c r="L10" s="11">
        <v>2</v>
      </c>
      <c r="M10" s="11">
        <v>5</v>
      </c>
      <c r="N10" s="11">
        <v>3</v>
      </c>
      <c r="O10" s="11">
        <v>5</v>
      </c>
      <c r="P10" s="11">
        <v>3</v>
      </c>
      <c r="Q10" s="11">
        <v>2</v>
      </c>
      <c r="R10" s="11">
        <v>3</v>
      </c>
      <c r="S10" s="11">
        <v>3</v>
      </c>
      <c r="T10" s="20">
        <v>1</v>
      </c>
      <c r="U10" s="21">
        <v>37</v>
      </c>
    </row>
    <row r="11" spans="1:22" x14ac:dyDescent="0.25">
      <c r="A11" s="28" t="s">
        <v>10</v>
      </c>
      <c r="B11" s="27" t="s">
        <v>1</v>
      </c>
      <c r="C11" s="56">
        <f t="shared" si="0"/>
        <v>1</v>
      </c>
      <c r="D11" s="56">
        <f t="shared" si="1"/>
        <v>1</v>
      </c>
      <c r="E11" s="56">
        <f t="shared" si="2"/>
        <v>1</v>
      </c>
      <c r="F11" s="56">
        <f t="shared" si="3"/>
        <v>4</v>
      </c>
      <c r="G11" s="56">
        <f t="shared" si="4"/>
        <v>1</v>
      </c>
      <c r="H11" s="56">
        <f t="shared" si="5"/>
        <v>1</v>
      </c>
      <c r="I11" s="56">
        <f t="shared" si="6"/>
        <v>0</v>
      </c>
      <c r="J11" s="56">
        <f t="shared" si="7"/>
        <v>0</v>
      </c>
      <c r="K11" s="56">
        <v>1</v>
      </c>
      <c r="L11" s="11">
        <v>1</v>
      </c>
      <c r="M11" s="11">
        <v>2</v>
      </c>
      <c r="N11" s="11">
        <v>5</v>
      </c>
      <c r="O11" s="11">
        <v>3</v>
      </c>
      <c r="P11" s="11">
        <v>4</v>
      </c>
      <c r="Q11" s="11">
        <v>4</v>
      </c>
      <c r="R11" s="11">
        <v>6</v>
      </c>
      <c r="S11" s="11">
        <v>4</v>
      </c>
      <c r="T11" s="20">
        <v>4</v>
      </c>
      <c r="U11" s="21">
        <v>30</v>
      </c>
    </row>
    <row r="12" spans="1:22" x14ac:dyDescent="0.25">
      <c r="A12" s="28" t="s">
        <v>11</v>
      </c>
      <c r="B12" s="27" t="s">
        <v>6</v>
      </c>
      <c r="C12" s="56">
        <f t="shared" si="0"/>
        <v>0</v>
      </c>
      <c r="D12" s="56">
        <f t="shared" si="1"/>
        <v>1</v>
      </c>
      <c r="E12" s="56">
        <f t="shared" si="2"/>
        <v>0</v>
      </c>
      <c r="F12" s="56">
        <f t="shared" si="3"/>
        <v>0</v>
      </c>
      <c r="G12" s="56">
        <f t="shared" si="4"/>
        <v>4</v>
      </c>
      <c r="H12" s="56">
        <f t="shared" si="5"/>
        <v>4</v>
      </c>
      <c r="I12" s="56">
        <f t="shared" si="6"/>
        <v>0</v>
      </c>
      <c r="J12" s="56">
        <f t="shared" si="7"/>
        <v>0</v>
      </c>
      <c r="K12" s="56">
        <v>2</v>
      </c>
      <c r="L12" s="11">
        <v>5</v>
      </c>
      <c r="M12" s="11">
        <v>6</v>
      </c>
      <c r="N12" s="11">
        <v>6</v>
      </c>
      <c r="O12" s="11">
        <v>2</v>
      </c>
      <c r="P12" s="11">
        <v>5</v>
      </c>
      <c r="Q12" s="11">
        <v>6</v>
      </c>
      <c r="R12" s="11">
        <v>5</v>
      </c>
      <c r="S12" s="11">
        <v>6</v>
      </c>
      <c r="T12" s="20">
        <v>5</v>
      </c>
      <c r="U12" s="21">
        <v>15</v>
      </c>
    </row>
    <row r="13" spans="1:22" x14ac:dyDescent="0.25">
      <c r="A13" s="29" t="s">
        <v>12</v>
      </c>
      <c r="B13" s="30" t="s">
        <v>18</v>
      </c>
      <c r="C13" s="56">
        <f t="shared" si="0"/>
        <v>0</v>
      </c>
      <c r="D13" s="56">
        <f t="shared" si="1"/>
        <v>0</v>
      </c>
      <c r="E13" s="56">
        <f t="shared" si="2"/>
        <v>0</v>
      </c>
      <c r="F13" s="56">
        <f t="shared" si="3"/>
        <v>3</v>
      </c>
      <c r="G13" s="56">
        <f t="shared" si="4"/>
        <v>2</v>
      </c>
      <c r="H13" s="56">
        <f t="shared" si="5"/>
        <v>4</v>
      </c>
      <c r="I13" s="56">
        <f t="shared" si="6"/>
        <v>0</v>
      </c>
      <c r="J13" s="56">
        <f t="shared" si="7"/>
        <v>0</v>
      </c>
      <c r="K13" s="56">
        <f>LOOKUP(B13,L6:T6,L13:T13)</f>
        <v>6</v>
      </c>
      <c r="L13" s="15">
        <v>6</v>
      </c>
      <c r="M13" s="15">
        <v>4</v>
      </c>
      <c r="N13" s="15">
        <v>4</v>
      </c>
      <c r="O13" s="15">
        <v>6</v>
      </c>
      <c r="P13" s="15">
        <v>6</v>
      </c>
      <c r="Q13" s="15">
        <v>5</v>
      </c>
      <c r="R13" s="15">
        <v>4</v>
      </c>
      <c r="S13" s="15">
        <v>5</v>
      </c>
      <c r="T13" s="22">
        <v>6</v>
      </c>
      <c r="U13" s="5">
        <v>15</v>
      </c>
    </row>
    <row r="14" spans="1:22" x14ac:dyDescent="0.25">
      <c r="C14" s="56"/>
      <c r="D14" s="56"/>
      <c r="E14" s="56"/>
      <c r="F14" s="56"/>
      <c r="G14" s="56"/>
      <c r="H14" s="56"/>
      <c r="I14" s="56"/>
      <c r="J14" s="56"/>
      <c r="K14" s="56"/>
    </row>
    <row r="15" spans="1:22" x14ac:dyDescent="0.25">
      <c r="C15" s="56"/>
      <c r="D15" s="56"/>
      <c r="E15" s="56"/>
      <c r="F15" s="56"/>
      <c r="G15" s="56"/>
      <c r="H15" s="56"/>
      <c r="I15" s="56"/>
      <c r="J15" s="56"/>
      <c r="K15" s="56"/>
    </row>
    <row r="16" spans="1:22" x14ac:dyDescent="0.25">
      <c r="B16" s="31"/>
      <c r="C16" s="56"/>
      <c r="D16" s="56"/>
      <c r="E16" s="56"/>
      <c r="F16" s="56"/>
      <c r="G16" s="56"/>
      <c r="H16" s="56"/>
      <c r="I16" s="56"/>
      <c r="J16" s="56"/>
      <c r="K16" s="56"/>
      <c r="L16" s="36"/>
    </row>
    <row r="17" spans="3:12" x14ac:dyDescent="0.25">
      <c r="C17" s="56"/>
      <c r="D17" s="56"/>
      <c r="E17" s="56"/>
      <c r="F17" s="56"/>
      <c r="G17" s="56"/>
      <c r="H17" s="56"/>
      <c r="I17" s="56"/>
      <c r="J17" s="56"/>
      <c r="K17" s="56"/>
      <c r="L17" s="36"/>
    </row>
    <row r="18" spans="3:12" x14ac:dyDescent="0.25">
      <c r="C18" s="56"/>
      <c r="D18" s="56"/>
      <c r="E18" s="56"/>
      <c r="F18" s="56"/>
      <c r="G18" s="56"/>
      <c r="H18" s="56"/>
      <c r="I18" s="56"/>
      <c r="J18" s="56"/>
      <c r="K18" s="56"/>
      <c r="L18" s="36"/>
    </row>
    <row r="19" spans="3:12" x14ac:dyDescent="0.25">
      <c r="C19" s="49"/>
      <c r="D19" s="49"/>
      <c r="E19" s="49"/>
      <c r="F19" s="49"/>
      <c r="G19" s="49"/>
      <c r="H19" s="49"/>
      <c r="I19" s="49"/>
      <c r="J19" s="49"/>
      <c r="K19" s="49"/>
    </row>
    <row r="20" spans="3:12" x14ac:dyDescent="0.25">
      <c r="C20" s="49"/>
      <c r="D20" s="49"/>
      <c r="E20" s="49"/>
      <c r="F20" s="49"/>
      <c r="G20" s="49"/>
      <c r="H20" s="49"/>
      <c r="I20" s="49"/>
      <c r="J20" s="49"/>
      <c r="K20" s="49"/>
    </row>
    <row r="21" spans="3:12" x14ac:dyDescent="0.25">
      <c r="C21" s="49"/>
      <c r="D21" s="49"/>
      <c r="E21" s="49"/>
      <c r="F21" s="49"/>
      <c r="G21" s="49"/>
      <c r="H21" s="49"/>
      <c r="I21" s="49"/>
      <c r="J21" s="49"/>
      <c r="K21" s="49"/>
    </row>
    <row r="22" spans="3:12" x14ac:dyDescent="0.25">
      <c r="C22" s="49"/>
      <c r="D22" s="49"/>
      <c r="E22" s="49"/>
      <c r="F22" s="49"/>
      <c r="G22" s="49"/>
      <c r="H22" s="49"/>
      <c r="I22" s="49"/>
      <c r="J22" s="49"/>
      <c r="K22" s="49"/>
    </row>
    <row r="23" spans="3:12" x14ac:dyDescent="0.25">
      <c r="C23" s="49"/>
      <c r="D23" s="49"/>
      <c r="E23" s="49"/>
      <c r="F23" s="49"/>
      <c r="G23" s="49"/>
      <c r="H23" s="49"/>
      <c r="I23" s="49"/>
      <c r="J23" s="49"/>
      <c r="K23" s="49"/>
    </row>
    <row r="24" spans="3:12" x14ac:dyDescent="0.25">
      <c r="C24" s="49"/>
      <c r="D24" s="49"/>
      <c r="E24" s="49"/>
      <c r="F24" s="49"/>
      <c r="G24" s="49"/>
      <c r="H24" s="49"/>
      <c r="I24" s="49"/>
      <c r="J24" s="49"/>
      <c r="K24" s="49"/>
    </row>
    <row r="25" spans="3:12" x14ac:dyDescent="0.25">
      <c r="C25" s="49"/>
      <c r="D25" s="49"/>
      <c r="E25" s="49"/>
      <c r="F25" s="49"/>
      <c r="G25" s="49"/>
      <c r="H25" s="49"/>
      <c r="I25" s="49"/>
      <c r="J25" s="49"/>
      <c r="K25" s="49"/>
    </row>
    <row r="26" spans="3:12" x14ac:dyDescent="0.25">
      <c r="C26" s="49"/>
      <c r="D26" s="49"/>
      <c r="E26" s="49"/>
      <c r="F26" s="49"/>
      <c r="G26" s="49"/>
      <c r="H26" s="49"/>
      <c r="I26" s="49"/>
      <c r="J26" s="49"/>
      <c r="K26" s="49"/>
    </row>
    <row r="27" spans="3:12" x14ac:dyDescent="0.25">
      <c r="C27" s="49"/>
      <c r="D27" s="49"/>
      <c r="E27" s="49"/>
      <c r="F27" s="49"/>
      <c r="G27" s="49"/>
      <c r="H27" s="49"/>
      <c r="I27" s="49"/>
      <c r="J27" s="49"/>
      <c r="K27" s="49"/>
    </row>
    <row r="28" spans="3:12" x14ac:dyDescent="0.25">
      <c r="C28" s="49"/>
      <c r="D28" s="49"/>
      <c r="E28" s="49"/>
      <c r="F28" s="49"/>
      <c r="G28" s="49"/>
      <c r="H28" s="49"/>
      <c r="I28" s="49"/>
      <c r="J28" s="49"/>
      <c r="K28" s="49"/>
    </row>
    <row r="29" spans="3:12" x14ac:dyDescent="0.25">
      <c r="C29" s="50"/>
      <c r="D29" s="50"/>
      <c r="E29" s="50"/>
      <c r="F29" s="50"/>
      <c r="G29" s="50"/>
      <c r="H29" s="50"/>
      <c r="I29" s="50"/>
      <c r="J29" s="50"/>
      <c r="K29" s="50"/>
    </row>
  </sheetData>
  <mergeCells count="5">
    <mergeCell ref="U6:U7"/>
    <mergeCell ref="A1:U2"/>
    <mergeCell ref="A6:B7"/>
    <mergeCell ref="A3:U3"/>
    <mergeCell ref="A4:U4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zoomScale="85" zoomScaleNormal="85" workbookViewId="0">
      <selection activeCell="P42" sqref="P42"/>
    </sheetView>
  </sheetViews>
  <sheetFormatPr defaultRowHeight="15" x14ac:dyDescent="0.25"/>
  <cols>
    <col min="1" max="1" width="3.7109375" customWidth="1"/>
    <col min="2" max="2" width="15.42578125" customWidth="1"/>
    <col min="3" max="11" width="3.7109375" hidden="1" customWidth="1"/>
    <col min="12" max="22" width="18.28515625" customWidth="1"/>
  </cols>
  <sheetData>
    <row r="1" spans="1:22" x14ac:dyDescent="0.25">
      <c r="A1" s="125" t="s">
        <v>186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</row>
    <row r="2" spans="1:22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2" ht="15" customHeight="1" x14ac:dyDescent="0.25">
      <c r="A3" s="129" t="s">
        <v>200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1:22" ht="15" customHeight="1" x14ac:dyDescent="0.25">
      <c r="A4" s="129" t="s">
        <v>108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</row>
    <row r="5" spans="1:22" x14ac:dyDescent="0.25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</row>
    <row r="6" spans="1:22" x14ac:dyDescent="0.25">
      <c r="A6" s="126" t="s">
        <v>0</v>
      </c>
      <c r="B6" s="123"/>
      <c r="C6" s="63"/>
      <c r="D6" s="63"/>
      <c r="E6" s="63"/>
      <c r="F6" s="63"/>
      <c r="G6" s="63"/>
      <c r="H6" s="63"/>
      <c r="I6" s="63"/>
      <c r="J6" s="63"/>
      <c r="K6" s="63"/>
      <c r="L6" s="37" t="s">
        <v>37</v>
      </c>
      <c r="M6" s="19" t="s">
        <v>1</v>
      </c>
      <c r="N6" s="19" t="s">
        <v>15</v>
      </c>
      <c r="O6" s="19" t="s">
        <v>6</v>
      </c>
      <c r="P6" s="19" t="s">
        <v>187</v>
      </c>
      <c r="Q6" s="19" t="s">
        <v>4</v>
      </c>
      <c r="R6" s="19" t="s">
        <v>188</v>
      </c>
      <c r="S6" s="19" t="s">
        <v>189</v>
      </c>
      <c r="T6" s="19" t="s">
        <v>14</v>
      </c>
      <c r="U6" s="19" t="s">
        <v>2</v>
      </c>
      <c r="V6" s="130" t="s">
        <v>3</v>
      </c>
    </row>
    <row r="7" spans="1:22" x14ac:dyDescent="0.25">
      <c r="A7" s="127"/>
      <c r="B7" s="124"/>
      <c r="C7" s="64"/>
      <c r="D7" s="64"/>
      <c r="E7" s="64"/>
      <c r="F7" s="64"/>
      <c r="G7" s="64"/>
      <c r="H7" s="64"/>
      <c r="I7" s="64"/>
      <c r="J7" s="64"/>
      <c r="K7" s="64"/>
      <c r="L7" s="4" t="s">
        <v>190</v>
      </c>
      <c r="M7" s="2" t="s">
        <v>191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199</v>
      </c>
      <c r="S7" s="2" t="s">
        <v>196</v>
      </c>
      <c r="T7" s="2" t="s">
        <v>197</v>
      </c>
      <c r="U7" s="2" t="s">
        <v>198</v>
      </c>
      <c r="V7" s="131"/>
    </row>
    <row r="8" spans="1:22" x14ac:dyDescent="0.25">
      <c r="A8" s="26" t="s">
        <v>7</v>
      </c>
      <c r="B8" s="32" t="s">
        <v>4</v>
      </c>
      <c r="C8" s="56">
        <f t="shared" ref="C8:C13" si="0">COUNTIF(L8:U8,1)</f>
        <v>4</v>
      </c>
      <c r="D8" s="56">
        <f t="shared" ref="D8:D13" si="1">COUNTIF(L8:U8,2)</f>
        <v>6</v>
      </c>
      <c r="E8" s="56">
        <f t="shared" ref="E8:E13" si="2">COUNTIF(L8:U8,3)</f>
        <v>0</v>
      </c>
      <c r="F8" s="56">
        <f t="shared" ref="F8:F13" si="3">COUNTIF(L8:U8,4)</f>
        <v>0</v>
      </c>
      <c r="G8" s="56">
        <f t="shared" ref="G8:G13" si="4">COUNTIF(L8:U8,5)</f>
        <v>0</v>
      </c>
      <c r="H8" s="56">
        <f t="shared" ref="H8:H13" si="5">COUNTIF(L8:U8,6)</f>
        <v>0</v>
      </c>
      <c r="I8" s="56">
        <f t="shared" ref="I8:I13" si="6">COUNTIF(L8:U8,"&gt;6")</f>
        <v>0</v>
      </c>
      <c r="J8" s="56">
        <f t="shared" ref="J8:J13" si="7">COUNTIF(L8:U8,"RIT")</f>
        <v>0</v>
      </c>
      <c r="K8" s="56">
        <f t="shared" ref="K8:K13" si="8">LOOKUP(B8,$L$6:$U$6,L8:U8)</f>
        <v>1</v>
      </c>
      <c r="L8" s="78">
        <v>2</v>
      </c>
      <c r="M8" s="36">
        <v>2</v>
      </c>
      <c r="N8" s="36">
        <v>2</v>
      </c>
      <c r="O8" s="36">
        <v>2</v>
      </c>
      <c r="P8" s="36">
        <v>1</v>
      </c>
      <c r="Q8" s="36">
        <v>1</v>
      </c>
      <c r="R8" s="36">
        <v>2</v>
      </c>
      <c r="S8" s="36">
        <v>1</v>
      </c>
      <c r="T8" s="36">
        <v>2</v>
      </c>
      <c r="U8" s="36">
        <v>1</v>
      </c>
      <c r="V8" s="8">
        <f t="shared" ref="V8:V13" si="9">COUNTIF(L8:U8,1)*10+COUNTIF(L8:U8,2)*6+COUNTIF(L8:U8,3)*4+COUNTIF(L8:U8,4)*3+COUNTIF(L8:U8,5)*2+COUNTIF(L8:U8,6)-IF(AND(LOOKUP(B8,L$6:U$6,L8:U8)=1,LOOKUP(B8,L$6:U$6,L8:U8)&lt;&gt;""),3,IF(AND(LOOKUP(B8,L$6:U$6,L8:U8)&lt;=6,LOOKUP(B8,L$6:U$6,L8:U8)&lt;&gt;""),1,0))</f>
        <v>73</v>
      </c>
    </row>
    <row r="9" spans="1:22" x14ac:dyDescent="0.25">
      <c r="A9" s="28" t="s">
        <v>8</v>
      </c>
      <c r="B9" s="27" t="s">
        <v>6</v>
      </c>
      <c r="C9" s="56">
        <f t="shared" si="0"/>
        <v>3</v>
      </c>
      <c r="D9" s="56">
        <f t="shared" si="1"/>
        <v>3</v>
      </c>
      <c r="E9" s="56">
        <f t="shared" si="2"/>
        <v>1</v>
      </c>
      <c r="F9" s="56">
        <f t="shared" si="3"/>
        <v>2</v>
      </c>
      <c r="G9" s="56">
        <f t="shared" si="4"/>
        <v>1</v>
      </c>
      <c r="H9" s="56">
        <f t="shared" si="5"/>
        <v>0</v>
      </c>
      <c r="I9" s="56">
        <f t="shared" si="6"/>
        <v>0</v>
      </c>
      <c r="J9" s="56">
        <f t="shared" si="7"/>
        <v>0</v>
      </c>
      <c r="K9" s="56">
        <f t="shared" si="8"/>
        <v>1</v>
      </c>
      <c r="L9" s="78">
        <v>1</v>
      </c>
      <c r="M9" s="41">
        <v>3</v>
      </c>
      <c r="N9" s="41">
        <v>5</v>
      </c>
      <c r="O9" s="41">
        <v>1</v>
      </c>
      <c r="P9" s="41">
        <v>2</v>
      </c>
      <c r="Q9" s="41">
        <v>2</v>
      </c>
      <c r="R9" s="41">
        <v>1</v>
      </c>
      <c r="S9" s="41">
        <v>4</v>
      </c>
      <c r="T9" s="41">
        <v>4</v>
      </c>
      <c r="U9" s="36">
        <v>2</v>
      </c>
      <c r="V9" s="6">
        <f t="shared" si="9"/>
        <v>57</v>
      </c>
    </row>
    <row r="10" spans="1:22" x14ac:dyDescent="0.25">
      <c r="A10" s="28" t="s">
        <v>9</v>
      </c>
      <c r="B10" s="27" t="s">
        <v>14</v>
      </c>
      <c r="C10" s="56">
        <f t="shared" si="0"/>
        <v>2</v>
      </c>
      <c r="D10" s="56">
        <f t="shared" si="1"/>
        <v>1</v>
      </c>
      <c r="E10" s="56">
        <f t="shared" si="2"/>
        <v>1</v>
      </c>
      <c r="F10" s="56">
        <f t="shared" si="3"/>
        <v>3</v>
      </c>
      <c r="G10" s="56">
        <f t="shared" si="4"/>
        <v>2</v>
      </c>
      <c r="H10" s="56">
        <f t="shared" si="5"/>
        <v>1</v>
      </c>
      <c r="I10" s="56">
        <f t="shared" si="6"/>
        <v>0</v>
      </c>
      <c r="J10" s="56">
        <f t="shared" si="7"/>
        <v>0</v>
      </c>
      <c r="K10" s="56">
        <f t="shared" si="8"/>
        <v>1</v>
      </c>
      <c r="L10" s="54">
        <v>4</v>
      </c>
      <c r="M10" s="41">
        <v>4</v>
      </c>
      <c r="N10" s="41">
        <v>1</v>
      </c>
      <c r="O10" s="41">
        <v>5</v>
      </c>
      <c r="P10" s="41">
        <v>6</v>
      </c>
      <c r="Q10" s="41">
        <v>4</v>
      </c>
      <c r="R10" s="41">
        <v>3</v>
      </c>
      <c r="S10" s="41">
        <v>2</v>
      </c>
      <c r="T10" s="41">
        <v>1</v>
      </c>
      <c r="U10" s="55">
        <v>5</v>
      </c>
      <c r="V10" s="6">
        <f t="shared" si="9"/>
        <v>41</v>
      </c>
    </row>
    <row r="11" spans="1:22" x14ac:dyDescent="0.25">
      <c r="A11" s="28" t="s">
        <v>10</v>
      </c>
      <c r="B11" s="27" t="s">
        <v>1</v>
      </c>
      <c r="C11" s="56">
        <f t="shared" si="0"/>
        <v>1</v>
      </c>
      <c r="D11" s="56">
        <f t="shared" si="1"/>
        <v>0</v>
      </c>
      <c r="E11" s="56">
        <f t="shared" si="2"/>
        <v>5</v>
      </c>
      <c r="F11" s="56">
        <f t="shared" si="3"/>
        <v>2</v>
      </c>
      <c r="G11" s="56">
        <f t="shared" si="4"/>
        <v>1</v>
      </c>
      <c r="H11" s="56">
        <f t="shared" si="5"/>
        <v>1</v>
      </c>
      <c r="I11" s="56">
        <f t="shared" si="6"/>
        <v>0</v>
      </c>
      <c r="J11" s="56">
        <f t="shared" si="7"/>
        <v>0</v>
      </c>
      <c r="K11" s="56">
        <f t="shared" si="8"/>
        <v>1</v>
      </c>
      <c r="L11" s="43">
        <v>5</v>
      </c>
      <c r="M11" s="41">
        <v>1</v>
      </c>
      <c r="N11" s="41">
        <v>4</v>
      </c>
      <c r="O11" s="41">
        <v>4</v>
      </c>
      <c r="P11" s="41">
        <v>3</v>
      </c>
      <c r="Q11" s="41">
        <v>3</v>
      </c>
      <c r="R11" s="41">
        <v>6</v>
      </c>
      <c r="S11" s="41">
        <v>3</v>
      </c>
      <c r="T11" s="41">
        <v>3</v>
      </c>
      <c r="U11" s="41">
        <v>3</v>
      </c>
      <c r="V11" s="6">
        <f t="shared" si="9"/>
        <v>36</v>
      </c>
    </row>
    <row r="12" spans="1:22" x14ac:dyDescent="0.25">
      <c r="A12" s="28" t="s">
        <v>11</v>
      </c>
      <c r="B12" s="27" t="s">
        <v>2</v>
      </c>
      <c r="C12" s="56">
        <f t="shared" si="0"/>
        <v>0</v>
      </c>
      <c r="D12" s="56">
        <f t="shared" si="1"/>
        <v>0</v>
      </c>
      <c r="E12" s="56">
        <f t="shared" si="2"/>
        <v>1</v>
      </c>
      <c r="F12" s="56">
        <f t="shared" si="3"/>
        <v>2</v>
      </c>
      <c r="G12" s="56">
        <f t="shared" si="4"/>
        <v>3</v>
      </c>
      <c r="H12" s="56">
        <f t="shared" si="5"/>
        <v>4</v>
      </c>
      <c r="I12" s="56">
        <f t="shared" si="6"/>
        <v>0</v>
      </c>
      <c r="J12" s="56">
        <f t="shared" si="7"/>
        <v>0</v>
      </c>
      <c r="K12" s="56">
        <f t="shared" si="8"/>
        <v>4</v>
      </c>
      <c r="L12" s="78">
        <v>6</v>
      </c>
      <c r="M12" s="36">
        <v>6</v>
      </c>
      <c r="N12" s="36">
        <v>3</v>
      </c>
      <c r="O12" s="36">
        <v>6</v>
      </c>
      <c r="P12" s="36">
        <v>4</v>
      </c>
      <c r="Q12" s="36">
        <v>6</v>
      </c>
      <c r="R12" s="36">
        <v>5</v>
      </c>
      <c r="S12" s="36">
        <v>5</v>
      </c>
      <c r="T12" s="36">
        <v>5</v>
      </c>
      <c r="U12" s="36">
        <v>4</v>
      </c>
      <c r="V12" s="6">
        <f t="shared" si="9"/>
        <v>19</v>
      </c>
    </row>
    <row r="13" spans="1:22" x14ac:dyDescent="0.25">
      <c r="A13" s="29" t="s">
        <v>12</v>
      </c>
      <c r="B13" s="30" t="s">
        <v>15</v>
      </c>
      <c r="C13" s="56">
        <f t="shared" si="0"/>
        <v>0</v>
      </c>
      <c r="D13" s="56">
        <f t="shared" si="1"/>
        <v>0</v>
      </c>
      <c r="E13" s="56">
        <f t="shared" si="2"/>
        <v>2</v>
      </c>
      <c r="F13" s="56">
        <f t="shared" si="3"/>
        <v>1</v>
      </c>
      <c r="G13" s="56">
        <f t="shared" si="4"/>
        <v>3</v>
      </c>
      <c r="H13" s="56">
        <f t="shared" si="5"/>
        <v>0</v>
      </c>
      <c r="I13" s="56">
        <f t="shared" si="6"/>
        <v>0</v>
      </c>
      <c r="J13" s="56">
        <f t="shared" si="7"/>
        <v>1</v>
      </c>
      <c r="K13" s="56" t="str">
        <f t="shared" si="8"/>
        <v>RIT</v>
      </c>
      <c r="L13" s="53">
        <v>3</v>
      </c>
      <c r="M13" s="42">
        <v>5</v>
      </c>
      <c r="N13" s="42" t="s">
        <v>54</v>
      </c>
      <c r="O13" s="42">
        <v>3</v>
      </c>
      <c r="P13" s="42">
        <v>5</v>
      </c>
      <c r="Q13" s="42">
        <v>5</v>
      </c>
      <c r="R13" s="42">
        <v>4</v>
      </c>
      <c r="S13" s="42"/>
      <c r="T13" s="42"/>
      <c r="U13" s="42"/>
      <c r="V13" s="5">
        <f t="shared" si="9"/>
        <v>17</v>
      </c>
    </row>
  </sheetData>
  <sortState ref="A8:V13">
    <sortCondition descending="1" ref="V8:V13"/>
  </sortState>
  <mergeCells count="5">
    <mergeCell ref="A1:V2"/>
    <mergeCell ref="A3:V3"/>
    <mergeCell ref="A4:V4"/>
    <mergeCell ref="A6:B7"/>
    <mergeCell ref="V6:V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zoomScale="85" zoomScaleNormal="85" workbookViewId="0">
      <selection activeCell="O33" sqref="O33"/>
    </sheetView>
  </sheetViews>
  <sheetFormatPr defaultRowHeight="15" x14ac:dyDescent="0.25"/>
  <cols>
    <col min="1" max="1" width="3.7109375" customWidth="1"/>
    <col min="2" max="2" width="15.42578125" customWidth="1"/>
    <col min="3" max="11" width="3.7109375" hidden="1" customWidth="1"/>
    <col min="12" max="22" width="18.28515625" customWidth="1"/>
  </cols>
  <sheetData>
    <row r="1" spans="1:22" x14ac:dyDescent="0.25">
      <c r="A1" s="125" t="s">
        <v>236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</row>
    <row r="2" spans="1:22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2" ht="15" customHeight="1" x14ac:dyDescent="0.25">
      <c r="A3" s="129" t="s">
        <v>237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1:22" ht="15" customHeight="1" x14ac:dyDescent="0.25">
      <c r="A4" s="129" t="s">
        <v>108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</row>
    <row r="5" spans="1:22" x14ac:dyDescent="0.25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</row>
    <row r="6" spans="1:22" x14ac:dyDescent="0.25">
      <c r="A6" s="126" t="s">
        <v>0</v>
      </c>
      <c r="B6" s="123"/>
      <c r="C6" s="63"/>
      <c r="D6" s="63"/>
      <c r="E6" s="63"/>
      <c r="F6" s="63"/>
      <c r="G6" s="63"/>
      <c r="H6" s="63"/>
      <c r="I6" s="63"/>
      <c r="J6" s="63"/>
      <c r="K6" s="63"/>
      <c r="L6" s="37" t="s">
        <v>37</v>
      </c>
      <c r="M6" s="19" t="s">
        <v>1</v>
      </c>
      <c r="N6" s="19" t="s">
        <v>15</v>
      </c>
      <c r="O6" s="19" t="s">
        <v>5</v>
      </c>
      <c r="P6" s="19" t="s">
        <v>6</v>
      </c>
      <c r="Q6" s="19" t="s">
        <v>187</v>
      </c>
      <c r="R6" s="19" t="s">
        <v>4</v>
      </c>
      <c r="S6" s="19" t="s">
        <v>189</v>
      </c>
      <c r="T6" s="19" t="s">
        <v>14</v>
      </c>
      <c r="U6" s="19" t="s">
        <v>2</v>
      </c>
      <c r="V6" s="130" t="s">
        <v>3</v>
      </c>
    </row>
    <row r="7" spans="1:22" x14ac:dyDescent="0.25">
      <c r="A7" s="127"/>
      <c r="B7" s="124"/>
      <c r="C7" s="64"/>
      <c r="D7" s="64"/>
      <c r="E7" s="64"/>
      <c r="F7" s="64"/>
      <c r="G7" s="64"/>
      <c r="H7" s="64"/>
      <c r="I7" s="64"/>
      <c r="J7" s="64"/>
      <c r="K7" s="64"/>
      <c r="L7" s="4" t="s">
        <v>238</v>
      </c>
      <c r="M7" s="2" t="s">
        <v>239</v>
      </c>
      <c r="N7" s="2" t="s">
        <v>240</v>
      </c>
      <c r="O7" s="2" t="s">
        <v>244</v>
      </c>
      <c r="P7" s="2" t="s">
        <v>241</v>
      </c>
      <c r="Q7" s="2" t="s">
        <v>242</v>
      </c>
      <c r="R7" s="2" t="s">
        <v>243</v>
      </c>
      <c r="S7" s="2" t="s">
        <v>245</v>
      </c>
      <c r="T7" s="2" t="s">
        <v>246</v>
      </c>
      <c r="U7" s="2" t="s">
        <v>247</v>
      </c>
      <c r="V7" s="131"/>
    </row>
    <row r="8" spans="1:22" x14ac:dyDescent="0.25">
      <c r="A8" s="28" t="s">
        <v>7</v>
      </c>
      <c r="B8" s="27" t="s">
        <v>4</v>
      </c>
      <c r="C8" s="56">
        <f t="shared" ref="C8:C13" si="0">COUNTIF(L8:U8,1)</f>
        <v>6</v>
      </c>
      <c r="D8" s="56">
        <f t="shared" ref="D8:D13" si="1">COUNTIF(L8:U8,2)</f>
        <v>2</v>
      </c>
      <c r="E8" s="56">
        <f t="shared" ref="E8:E13" si="2">COUNTIF(L8:U8,3)</f>
        <v>0</v>
      </c>
      <c r="F8" s="56">
        <f t="shared" ref="F8:F13" si="3">COUNTIF(L8:U8,4)</f>
        <v>2</v>
      </c>
      <c r="G8" s="56">
        <f t="shared" ref="G8:G13" si="4">COUNTIF(L8:U8,5)</f>
        <v>0</v>
      </c>
      <c r="H8" s="56">
        <f t="shared" ref="H8:H13" si="5">COUNTIF(L8:U8,6)</f>
        <v>0</v>
      </c>
      <c r="I8" s="56">
        <f t="shared" ref="I8:I13" si="6">COUNTIF(L8:U8,"&gt;6")</f>
        <v>0</v>
      </c>
      <c r="J8" s="56">
        <f t="shared" ref="J8:J13" si="7">COUNTIF(L8:U8,"RIT")</f>
        <v>0</v>
      </c>
      <c r="K8" s="56">
        <f t="shared" ref="K8:K13" si="8">LOOKUP(B8,$L$6:$U$6,L8:U8)</f>
        <v>1</v>
      </c>
      <c r="L8" s="78">
        <v>1</v>
      </c>
      <c r="M8" s="41">
        <v>4</v>
      </c>
      <c r="N8" s="41">
        <v>2</v>
      </c>
      <c r="O8" s="41">
        <v>1</v>
      </c>
      <c r="P8" s="41">
        <v>2</v>
      </c>
      <c r="Q8" s="41">
        <v>1</v>
      </c>
      <c r="R8" s="41">
        <v>1</v>
      </c>
      <c r="S8" s="41">
        <v>1</v>
      </c>
      <c r="T8" s="41">
        <v>4</v>
      </c>
      <c r="U8" s="36">
        <v>1</v>
      </c>
      <c r="V8" s="6">
        <f t="shared" ref="V8:V13" si="9">COUNTIF(L8:U8,1)*10+COUNTIF(L8:U8,2)*6+COUNTIF(L8:U8,3)*4+COUNTIF(L8:U8,4)*3+COUNTIF(L8:U8,5)*2+COUNTIF(L8:U8,6)-IF(AND(LOOKUP(B8,L$6:U$6,L8:U8)=1,LOOKUP(B8,L$6:U$6,L8:U8)&lt;&gt;""),3,IF(AND(LOOKUP(B8,L$6:U$6,L8:U8)&lt;=6,LOOKUP(B8,L$6:U$6,L8:U8)&lt;&gt;""),1,0))</f>
        <v>75</v>
      </c>
    </row>
    <row r="9" spans="1:22" x14ac:dyDescent="0.25">
      <c r="A9" s="28" t="s">
        <v>8</v>
      </c>
      <c r="B9" s="27" t="s">
        <v>1</v>
      </c>
      <c r="C9" s="56">
        <f t="shared" si="0"/>
        <v>1</v>
      </c>
      <c r="D9" s="56">
        <f t="shared" si="1"/>
        <v>4</v>
      </c>
      <c r="E9" s="56">
        <f t="shared" si="2"/>
        <v>3</v>
      </c>
      <c r="F9" s="56">
        <f t="shared" si="3"/>
        <v>1</v>
      </c>
      <c r="G9" s="56">
        <f t="shared" si="4"/>
        <v>1</v>
      </c>
      <c r="H9" s="56">
        <f t="shared" si="5"/>
        <v>0</v>
      </c>
      <c r="I9" s="56">
        <f t="shared" si="6"/>
        <v>0</v>
      </c>
      <c r="J9" s="56">
        <f t="shared" si="7"/>
        <v>0</v>
      </c>
      <c r="K9" s="56">
        <f t="shared" si="8"/>
        <v>1</v>
      </c>
      <c r="L9" s="54">
        <v>4</v>
      </c>
      <c r="M9" s="41">
        <v>1</v>
      </c>
      <c r="N9" s="41">
        <v>3</v>
      </c>
      <c r="O9" s="41">
        <v>2</v>
      </c>
      <c r="P9" s="41">
        <v>5</v>
      </c>
      <c r="Q9" s="41">
        <v>2</v>
      </c>
      <c r="R9" s="41">
        <v>3</v>
      </c>
      <c r="S9" s="41">
        <v>2</v>
      </c>
      <c r="T9" s="41">
        <v>2</v>
      </c>
      <c r="U9" s="55">
        <v>3</v>
      </c>
      <c r="V9" s="6">
        <f t="shared" si="9"/>
        <v>48</v>
      </c>
    </row>
    <row r="10" spans="1:22" x14ac:dyDescent="0.25">
      <c r="A10" s="28" t="s">
        <v>9</v>
      </c>
      <c r="B10" s="27" t="s">
        <v>15</v>
      </c>
      <c r="C10" s="56">
        <f t="shared" si="0"/>
        <v>3</v>
      </c>
      <c r="D10" s="56">
        <f t="shared" si="1"/>
        <v>1</v>
      </c>
      <c r="E10" s="56">
        <f t="shared" si="2"/>
        <v>2</v>
      </c>
      <c r="F10" s="56">
        <f t="shared" si="3"/>
        <v>1</v>
      </c>
      <c r="G10" s="56">
        <f t="shared" si="4"/>
        <v>1</v>
      </c>
      <c r="H10" s="56">
        <f t="shared" si="5"/>
        <v>0</v>
      </c>
      <c r="I10" s="56">
        <f t="shared" si="6"/>
        <v>0</v>
      </c>
      <c r="J10" s="56">
        <f t="shared" si="7"/>
        <v>2</v>
      </c>
      <c r="K10" s="56">
        <f t="shared" si="8"/>
        <v>1</v>
      </c>
      <c r="L10" s="78">
        <v>3</v>
      </c>
      <c r="M10" s="36" t="s">
        <v>54</v>
      </c>
      <c r="N10" s="36">
        <v>1</v>
      </c>
      <c r="O10" s="36">
        <v>5</v>
      </c>
      <c r="P10" s="36">
        <v>1</v>
      </c>
      <c r="Q10" s="36">
        <v>3</v>
      </c>
      <c r="R10" s="36">
        <v>4</v>
      </c>
      <c r="S10" s="36" t="s">
        <v>54</v>
      </c>
      <c r="T10" s="36">
        <v>1</v>
      </c>
      <c r="U10" s="36">
        <v>2</v>
      </c>
      <c r="V10" s="6">
        <f t="shared" si="9"/>
        <v>46</v>
      </c>
    </row>
    <row r="11" spans="1:22" x14ac:dyDescent="0.25">
      <c r="A11" s="28" t="s">
        <v>10</v>
      </c>
      <c r="B11" s="27" t="s">
        <v>5</v>
      </c>
      <c r="C11" s="56">
        <f t="shared" si="0"/>
        <v>0</v>
      </c>
      <c r="D11" s="56">
        <f t="shared" si="1"/>
        <v>2</v>
      </c>
      <c r="E11" s="56">
        <f t="shared" si="2"/>
        <v>1</v>
      </c>
      <c r="F11" s="56">
        <f t="shared" si="3"/>
        <v>2</v>
      </c>
      <c r="G11" s="56">
        <f t="shared" si="4"/>
        <v>3</v>
      </c>
      <c r="H11" s="56">
        <f t="shared" si="5"/>
        <v>1</v>
      </c>
      <c r="I11" s="56">
        <f t="shared" si="6"/>
        <v>0</v>
      </c>
      <c r="J11" s="56">
        <f t="shared" si="7"/>
        <v>1</v>
      </c>
      <c r="K11" s="56">
        <f t="shared" si="8"/>
        <v>4</v>
      </c>
      <c r="L11" s="78">
        <v>6</v>
      </c>
      <c r="M11" s="36">
        <v>2</v>
      </c>
      <c r="N11" s="36">
        <v>5</v>
      </c>
      <c r="O11" s="36">
        <v>4</v>
      </c>
      <c r="P11" s="36">
        <v>3</v>
      </c>
      <c r="Q11" s="36">
        <v>4</v>
      </c>
      <c r="R11" s="36">
        <v>2</v>
      </c>
      <c r="S11" s="36" t="s">
        <v>54</v>
      </c>
      <c r="T11" s="36">
        <v>5</v>
      </c>
      <c r="U11" s="36">
        <v>5</v>
      </c>
      <c r="V11" s="6">
        <f t="shared" si="9"/>
        <v>28</v>
      </c>
    </row>
    <row r="12" spans="1:22" x14ac:dyDescent="0.25">
      <c r="A12" s="28" t="s">
        <v>11</v>
      </c>
      <c r="B12" s="27" t="s">
        <v>6</v>
      </c>
      <c r="C12" s="56">
        <f t="shared" si="0"/>
        <v>0</v>
      </c>
      <c r="D12" s="56">
        <f t="shared" si="1"/>
        <v>1</v>
      </c>
      <c r="E12" s="56">
        <f t="shared" si="2"/>
        <v>3</v>
      </c>
      <c r="F12" s="56">
        <f t="shared" si="3"/>
        <v>2</v>
      </c>
      <c r="G12" s="56">
        <f t="shared" si="4"/>
        <v>2</v>
      </c>
      <c r="H12" s="56">
        <f t="shared" si="5"/>
        <v>1</v>
      </c>
      <c r="I12" s="56">
        <f t="shared" si="6"/>
        <v>0</v>
      </c>
      <c r="J12" s="56">
        <f t="shared" si="7"/>
        <v>1</v>
      </c>
      <c r="K12" s="56">
        <f t="shared" si="8"/>
        <v>4</v>
      </c>
      <c r="L12" s="43">
        <v>2</v>
      </c>
      <c r="M12" s="41" t="s">
        <v>54</v>
      </c>
      <c r="N12" s="41">
        <v>4</v>
      </c>
      <c r="O12" s="41">
        <v>3</v>
      </c>
      <c r="P12" s="41">
        <v>4</v>
      </c>
      <c r="Q12" s="41">
        <v>5</v>
      </c>
      <c r="R12" s="41">
        <v>5</v>
      </c>
      <c r="S12" s="41">
        <v>3</v>
      </c>
      <c r="T12" s="41">
        <v>3</v>
      </c>
      <c r="U12" s="41">
        <v>6</v>
      </c>
      <c r="V12" s="6">
        <f t="shared" si="9"/>
        <v>28</v>
      </c>
    </row>
    <row r="13" spans="1:22" x14ac:dyDescent="0.25">
      <c r="A13" s="29" t="s">
        <v>12</v>
      </c>
      <c r="B13" s="30" t="s">
        <v>2</v>
      </c>
      <c r="C13" s="103">
        <f t="shared" si="0"/>
        <v>0</v>
      </c>
      <c r="D13" s="103">
        <f t="shared" si="1"/>
        <v>0</v>
      </c>
      <c r="E13" s="103">
        <f t="shared" si="2"/>
        <v>1</v>
      </c>
      <c r="F13" s="103">
        <f t="shared" si="3"/>
        <v>2</v>
      </c>
      <c r="G13" s="103">
        <f t="shared" si="4"/>
        <v>1</v>
      </c>
      <c r="H13" s="103">
        <f t="shared" si="5"/>
        <v>6</v>
      </c>
      <c r="I13" s="103">
        <f t="shared" si="6"/>
        <v>0</v>
      </c>
      <c r="J13" s="103">
        <f t="shared" si="7"/>
        <v>0</v>
      </c>
      <c r="K13" s="103">
        <f t="shared" si="8"/>
        <v>4</v>
      </c>
      <c r="L13" s="53">
        <v>5</v>
      </c>
      <c r="M13" s="42">
        <v>3</v>
      </c>
      <c r="N13" s="42">
        <v>6</v>
      </c>
      <c r="O13" s="42">
        <v>6</v>
      </c>
      <c r="P13" s="42">
        <v>6</v>
      </c>
      <c r="Q13" s="42">
        <v>6</v>
      </c>
      <c r="R13" s="42">
        <v>6</v>
      </c>
      <c r="S13" s="42">
        <v>4</v>
      </c>
      <c r="T13" s="42">
        <v>6</v>
      </c>
      <c r="U13" s="42">
        <v>4</v>
      </c>
      <c r="V13" s="5">
        <f t="shared" si="9"/>
        <v>17</v>
      </c>
    </row>
  </sheetData>
  <mergeCells count="5">
    <mergeCell ref="A1:V2"/>
    <mergeCell ref="A3:V3"/>
    <mergeCell ref="A4:V4"/>
    <mergeCell ref="A6:B7"/>
    <mergeCell ref="V6:V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zoomScale="85" zoomScaleNormal="85" workbookViewId="0">
      <selection activeCell="L33" sqref="L33"/>
    </sheetView>
  </sheetViews>
  <sheetFormatPr defaultRowHeight="15" x14ac:dyDescent="0.25"/>
  <cols>
    <col min="1" max="1" width="3.7109375" customWidth="1"/>
    <col min="2" max="2" width="15.42578125" customWidth="1"/>
    <col min="3" max="11" width="3.7109375" hidden="1" customWidth="1"/>
    <col min="12" max="20" width="18.28515625" customWidth="1"/>
  </cols>
  <sheetData>
    <row r="1" spans="1:20" x14ac:dyDescent="0.25">
      <c r="A1" s="125" t="s">
        <v>254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0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</row>
    <row r="3" spans="1:20" ht="18" x14ac:dyDescent="0.25">
      <c r="A3" s="129" t="s">
        <v>255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</row>
    <row r="4" spans="1:20" ht="18" x14ac:dyDescent="0.25">
      <c r="A4" s="129" t="s">
        <v>108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</row>
    <row r="5" spans="1:20" x14ac:dyDescent="0.25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5"/>
      <c r="M5" s="45"/>
      <c r="N5" s="45"/>
      <c r="O5" s="45"/>
      <c r="P5" s="45"/>
      <c r="Q5" s="45"/>
      <c r="R5" s="45"/>
      <c r="S5" s="45"/>
      <c r="T5" s="45"/>
    </row>
    <row r="6" spans="1:20" x14ac:dyDescent="0.25">
      <c r="A6" s="126" t="s">
        <v>0</v>
      </c>
      <c r="B6" s="123"/>
      <c r="C6" s="63"/>
      <c r="D6" s="63"/>
      <c r="E6" s="63"/>
      <c r="F6" s="63"/>
      <c r="G6" s="63"/>
      <c r="H6" s="63"/>
      <c r="I6" s="63"/>
      <c r="J6" s="63"/>
      <c r="K6" s="63"/>
      <c r="L6" s="37" t="s">
        <v>256</v>
      </c>
      <c r="M6" s="19" t="s">
        <v>258</v>
      </c>
      <c r="N6" s="19" t="s">
        <v>259</v>
      </c>
      <c r="O6" s="19" t="s">
        <v>6</v>
      </c>
      <c r="P6" s="19" t="s">
        <v>187</v>
      </c>
      <c r="Q6" s="19" t="s">
        <v>4</v>
      </c>
      <c r="R6" s="19" t="s">
        <v>260</v>
      </c>
      <c r="S6" s="19" t="s">
        <v>14</v>
      </c>
      <c r="T6" s="130" t="s">
        <v>3</v>
      </c>
    </row>
    <row r="7" spans="1:20" x14ac:dyDescent="0.25">
      <c r="A7" s="127"/>
      <c r="B7" s="124"/>
      <c r="C7" s="64"/>
      <c r="D7" s="64"/>
      <c r="E7" s="64"/>
      <c r="F7" s="64"/>
      <c r="G7" s="64"/>
      <c r="H7" s="64"/>
      <c r="I7" s="64"/>
      <c r="J7" s="64"/>
      <c r="K7" s="64"/>
      <c r="L7" s="4" t="s">
        <v>257</v>
      </c>
      <c r="M7" s="2" t="s">
        <v>261</v>
      </c>
      <c r="N7" s="2" t="s">
        <v>262</v>
      </c>
      <c r="O7" s="2" t="s">
        <v>263</v>
      </c>
      <c r="P7" s="2" t="s">
        <v>264</v>
      </c>
      <c r="Q7" s="2" t="s">
        <v>265</v>
      </c>
      <c r="R7" s="2" t="s">
        <v>266</v>
      </c>
      <c r="S7" s="2" t="s">
        <v>267</v>
      </c>
      <c r="T7" s="131"/>
    </row>
    <row r="8" spans="1:20" x14ac:dyDescent="0.25">
      <c r="A8" s="28" t="s">
        <v>7</v>
      </c>
      <c r="B8" s="27" t="s">
        <v>258</v>
      </c>
      <c r="C8" s="56">
        <f t="shared" ref="C8:C13" si="0">COUNTIF(L8:S8,1)</f>
        <v>3</v>
      </c>
      <c r="D8" s="56">
        <f t="shared" ref="D8:D13" si="1">COUNTIF(L8:S8,2)</f>
        <v>3</v>
      </c>
      <c r="E8" s="56">
        <f t="shared" ref="E8:E13" si="2">COUNTIF(L8:S8,3)</f>
        <v>2</v>
      </c>
      <c r="F8" s="56">
        <f t="shared" ref="F8:F13" si="3">COUNTIF(L8:S8,4)</f>
        <v>0</v>
      </c>
      <c r="G8" s="56">
        <f t="shared" ref="G8:G13" si="4">COUNTIF(L8:S8,5)</f>
        <v>0</v>
      </c>
      <c r="H8" s="56">
        <f t="shared" ref="H8:H13" si="5">COUNTIF(L8:S8,6)</f>
        <v>0</v>
      </c>
      <c r="I8" s="56">
        <f t="shared" ref="I8:I13" si="6">COUNTIF(L8:S8,"&gt;6")</f>
        <v>0</v>
      </c>
      <c r="J8" s="56">
        <f t="shared" ref="J8:J13" si="7">COUNTIF(L8:S8,"RIT")</f>
        <v>0</v>
      </c>
      <c r="K8" s="56">
        <f t="shared" ref="K8:K13" si="8">LOOKUP(B8,$L$6:$S$6,L8:S8)</f>
        <v>1</v>
      </c>
      <c r="L8" s="43">
        <v>2</v>
      </c>
      <c r="M8" s="41">
        <v>1</v>
      </c>
      <c r="N8" s="41">
        <v>3</v>
      </c>
      <c r="O8" s="41">
        <v>1</v>
      </c>
      <c r="P8" s="41">
        <v>2</v>
      </c>
      <c r="Q8" s="41">
        <v>2</v>
      </c>
      <c r="R8" s="41">
        <v>1</v>
      </c>
      <c r="S8" s="41">
        <v>3</v>
      </c>
      <c r="T8" s="6">
        <f t="shared" ref="T8:T13" si="9">COUNTIF(L8:S8,1)*10+COUNTIF(L8:S8,2)*6+COUNTIF(L8:S8,3)*4+COUNTIF(L8:S8,4)*3+COUNTIF(L8:S8,5)*2+COUNTIF(L8:S8,6)-IF(AND(LOOKUP(B8,L$6:S$6,L8:S8)=1,LOOKUP(B8,L$6:S$6,L8:S8)&lt;&gt;""),3,IF(AND(LOOKUP(B8,L$6:S$6,L8:S8)&lt;=6,LOOKUP(B8,L$6:S$6,L8:S8)&lt;&gt;""),1,0))</f>
        <v>53</v>
      </c>
    </row>
    <row r="9" spans="1:20" x14ac:dyDescent="0.25">
      <c r="A9" s="28" t="s">
        <v>8</v>
      </c>
      <c r="B9" s="27" t="s">
        <v>4</v>
      </c>
      <c r="C9" s="56">
        <f t="shared" si="0"/>
        <v>3</v>
      </c>
      <c r="D9" s="56">
        <f t="shared" si="1"/>
        <v>2</v>
      </c>
      <c r="E9" s="56">
        <f t="shared" si="2"/>
        <v>1</v>
      </c>
      <c r="F9" s="56">
        <f t="shared" si="3"/>
        <v>2</v>
      </c>
      <c r="G9" s="56">
        <f t="shared" si="4"/>
        <v>0</v>
      </c>
      <c r="H9" s="56">
        <f t="shared" si="5"/>
        <v>0</v>
      </c>
      <c r="I9" s="56">
        <f t="shared" si="6"/>
        <v>0</v>
      </c>
      <c r="J9" s="56">
        <f t="shared" si="7"/>
        <v>0</v>
      </c>
      <c r="K9" s="56">
        <f t="shared" si="8"/>
        <v>1</v>
      </c>
      <c r="L9" s="54">
        <v>3</v>
      </c>
      <c r="M9" s="41">
        <v>2</v>
      </c>
      <c r="N9" s="41">
        <v>1</v>
      </c>
      <c r="O9" s="41">
        <v>4</v>
      </c>
      <c r="P9" s="41">
        <v>4</v>
      </c>
      <c r="Q9" s="41">
        <v>1</v>
      </c>
      <c r="R9" s="41">
        <v>2</v>
      </c>
      <c r="S9" s="41">
        <v>1</v>
      </c>
      <c r="T9" s="6">
        <f t="shared" si="9"/>
        <v>49</v>
      </c>
    </row>
    <row r="10" spans="1:20" x14ac:dyDescent="0.25">
      <c r="A10" s="28" t="s">
        <v>9</v>
      </c>
      <c r="B10" s="27" t="s">
        <v>259</v>
      </c>
      <c r="C10" s="56">
        <f t="shared" si="0"/>
        <v>0</v>
      </c>
      <c r="D10" s="56">
        <f t="shared" si="1"/>
        <v>2</v>
      </c>
      <c r="E10" s="56">
        <f t="shared" si="2"/>
        <v>4</v>
      </c>
      <c r="F10" s="56">
        <f t="shared" si="3"/>
        <v>2</v>
      </c>
      <c r="G10" s="56">
        <f t="shared" si="4"/>
        <v>0</v>
      </c>
      <c r="H10" s="56">
        <f t="shared" si="5"/>
        <v>0</v>
      </c>
      <c r="I10" s="56">
        <f t="shared" si="6"/>
        <v>0</v>
      </c>
      <c r="J10" s="56">
        <f t="shared" si="7"/>
        <v>0</v>
      </c>
      <c r="K10" s="56">
        <f t="shared" si="8"/>
        <v>2</v>
      </c>
      <c r="L10" s="78">
        <v>4</v>
      </c>
      <c r="M10" s="36">
        <v>4</v>
      </c>
      <c r="N10" s="36">
        <v>2</v>
      </c>
      <c r="O10" s="36">
        <v>3</v>
      </c>
      <c r="P10" s="36">
        <v>3</v>
      </c>
      <c r="Q10" s="36">
        <v>3</v>
      </c>
      <c r="R10" s="36">
        <v>3</v>
      </c>
      <c r="S10" s="36">
        <v>2</v>
      </c>
      <c r="T10" s="6">
        <f t="shared" si="9"/>
        <v>33</v>
      </c>
    </row>
    <row r="11" spans="1:20" x14ac:dyDescent="0.25">
      <c r="A11" s="28" t="s">
        <v>10</v>
      </c>
      <c r="B11" s="27" t="s">
        <v>6</v>
      </c>
      <c r="C11" s="56">
        <f t="shared" si="0"/>
        <v>1</v>
      </c>
      <c r="D11" s="56">
        <f t="shared" si="1"/>
        <v>1</v>
      </c>
      <c r="E11" s="56">
        <f t="shared" si="2"/>
        <v>0</v>
      </c>
      <c r="F11" s="56">
        <f t="shared" si="3"/>
        <v>2</v>
      </c>
      <c r="G11" s="56">
        <f t="shared" si="4"/>
        <v>2</v>
      </c>
      <c r="H11" s="56">
        <f t="shared" si="5"/>
        <v>2</v>
      </c>
      <c r="I11" s="56">
        <f t="shared" si="6"/>
        <v>0</v>
      </c>
      <c r="J11" s="56">
        <f t="shared" si="7"/>
        <v>0</v>
      </c>
      <c r="K11" s="56">
        <f t="shared" si="8"/>
        <v>2</v>
      </c>
      <c r="L11" s="78">
        <v>1</v>
      </c>
      <c r="M11" s="36">
        <v>6</v>
      </c>
      <c r="N11" s="36">
        <v>4</v>
      </c>
      <c r="O11" s="36">
        <v>2</v>
      </c>
      <c r="P11" s="36">
        <v>6</v>
      </c>
      <c r="Q11" s="36">
        <v>5</v>
      </c>
      <c r="R11" s="36">
        <v>5</v>
      </c>
      <c r="S11" s="36">
        <v>4</v>
      </c>
      <c r="T11" s="6">
        <f t="shared" si="9"/>
        <v>27</v>
      </c>
    </row>
    <row r="12" spans="1:20" ht="15.75" x14ac:dyDescent="0.3">
      <c r="A12" s="28" t="s">
        <v>11</v>
      </c>
      <c r="B12" s="104" t="s">
        <v>187</v>
      </c>
      <c r="C12" s="56">
        <f t="shared" si="0"/>
        <v>1</v>
      </c>
      <c r="D12" s="56">
        <f t="shared" si="1"/>
        <v>0</v>
      </c>
      <c r="E12" s="56">
        <f t="shared" si="2"/>
        <v>0</v>
      </c>
      <c r="F12" s="56">
        <f t="shared" si="3"/>
        <v>2</v>
      </c>
      <c r="G12" s="56">
        <f t="shared" si="4"/>
        <v>2</v>
      </c>
      <c r="H12" s="56">
        <f t="shared" si="5"/>
        <v>2</v>
      </c>
      <c r="I12" s="56">
        <f t="shared" si="6"/>
        <v>0</v>
      </c>
      <c r="J12" s="56">
        <f t="shared" si="7"/>
        <v>0</v>
      </c>
      <c r="K12" s="56">
        <f t="shared" si="8"/>
        <v>1</v>
      </c>
      <c r="L12" s="78"/>
      <c r="M12" s="36">
        <v>5</v>
      </c>
      <c r="N12" s="36">
        <v>6</v>
      </c>
      <c r="O12" s="36">
        <v>6</v>
      </c>
      <c r="P12" s="36">
        <v>1</v>
      </c>
      <c r="Q12" s="36">
        <v>4</v>
      </c>
      <c r="R12" s="36">
        <v>4</v>
      </c>
      <c r="S12" s="36">
        <v>5</v>
      </c>
      <c r="T12" s="6">
        <f t="shared" si="9"/>
        <v>19</v>
      </c>
    </row>
    <row r="13" spans="1:20" x14ac:dyDescent="0.25">
      <c r="A13" s="29" t="s">
        <v>12</v>
      </c>
      <c r="B13" s="30" t="s">
        <v>256</v>
      </c>
      <c r="C13" s="103">
        <f t="shared" si="0"/>
        <v>0</v>
      </c>
      <c r="D13" s="103">
        <f t="shared" si="1"/>
        <v>0</v>
      </c>
      <c r="E13" s="103">
        <f t="shared" si="2"/>
        <v>1</v>
      </c>
      <c r="F13" s="103">
        <f t="shared" si="3"/>
        <v>0</v>
      </c>
      <c r="G13" s="103">
        <f t="shared" si="4"/>
        <v>4</v>
      </c>
      <c r="H13" s="103">
        <f t="shared" si="5"/>
        <v>3</v>
      </c>
      <c r="I13" s="103">
        <f t="shared" si="6"/>
        <v>0</v>
      </c>
      <c r="J13" s="103">
        <f t="shared" si="7"/>
        <v>0</v>
      </c>
      <c r="K13" s="103">
        <f t="shared" si="8"/>
        <v>5</v>
      </c>
      <c r="L13" s="53">
        <v>5</v>
      </c>
      <c r="M13" s="42">
        <v>3</v>
      </c>
      <c r="N13" s="42">
        <v>5</v>
      </c>
      <c r="O13" s="42">
        <v>5</v>
      </c>
      <c r="P13" s="42">
        <v>5</v>
      </c>
      <c r="Q13" s="42">
        <v>6</v>
      </c>
      <c r="R13" s="42">
        <v>6</v>
      </c>
      <c r="S13" s="42">
        <v>6</v>
      </c>
      <c r="T13" s="5">
        <f t="shared" si="9"/>
        <v>14</v>
      </c>
    </row>
  </sheetData>
  <sortState ref="B9:T13">
    <sortCondition descending="1" ref="T8:T13"/>
  </sortState>
  <mergeCells count="5">
    <mergeCell ref="A1:T2"/>
    <mergeCell ref="A3:T3"/>
    <mergeCell ref="A4:T4"/>
    <mergeCell ref="A6:B7"/>
    <mergeCell ref="T6:T7"/>
  </mergeCell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zoomScale="85" zoomScaleNormal="85" workbookViewId="0">
      <selection activeCell="S23" sqref="S23"/>
    </sheetView>
  </sheetViews>
  <sheetFormatPr defaultRowHeight="15" x14ac:dyDescent="0.25"/>
  <cols>
    <col min="1" max="1" width="3.7109375" customWidth="1"/>
    <col min="2" max="2" width="15.42578125" customWidth="1"/>
    <col min="3" max="11" width="3.7109375" hidden="1" customWidth="1"/>
    <col min="12" max="30" width="14.28515625" customWidth="1"/>
  </cols>
  <sheetData>
    <row r="1" spans="1:30" x14ac:dyDescent="0.25">
      <c r="A1" s="125" t="s">
        <v>310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</row>
    <row r="2" spans="1:30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</row>
    <row r="3" spans="1:30" ht="18" x14ac:dyDescent="0.25">
      <c r="A3" s="129" t="s">
        <v>278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</row>
    <row r="4" spans="1:30" ht="18" x14ac:dyDescent="0.25">
      <c r="A4" s="129" t="s">
        <v>108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</row>
    <row r="5" spans="1:30" x14ac:dyDescent="0.25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</row>
    <row r="6" spans="1:30" ht="15.75" x14ac:dyDescent="0.3">
      <c r="A6" s="126" t="s">
        <v>0</v>
      </c>
      <c r="B6" s="123"/>
      <c r="C6" s="63"/>
      <c r="D6" s="63"/>
      <c r="E6" s="63"/>
      <c r="F6" s="63"/>
      <c r="G6" s="63"/>
      <c r="H6" s="63"/>
      <c r="I6" s="63"/>
      <c r="J6" s="63"/>
      <c r="K6" s="63"/>
      <c r="L6" s="37" t="s">
        <v>256</v>
      </c>
      <c r="M6" s="19" t="s">
        <v>273</v>
      </c>
      <c r="N6" s="19" t="s">
        <v>37</v>
      </c>
      <c r="O6" s="19" t="s">
        <v>1</v>
      </c>
      <c r="P6" s="19" t="s">
        <v>258</v>
      </c>
      <c r="Q6" s="19" t="s">
        <v>259</v>
      </c>
      <c r="R6" s="19" t="s">
        <v>15</v>
      </c>
      <c r="S6" s="19" t="s">
        <v>274</v>
      </c>
      <c r="T6" s="19" t="s">
        <v>5</v>
      </c>
      <c r="U6" s="19" t="s">
        <v>6</v>
      </c>
      <c r="V6" s="19" t="s">
        <v>275</v>
      </c>
      <c r="W6" s="107" t="s">
        <v>187</v>
      </c>
      <c r="X6" s="19" t="s">
        <v>4</v>
      </c>
      <c r="Y6" s="19" t="s">
        <v>175</v>
      </c>
      <c r="Z6" s="19" t="s">
        <v>260</v>
      </c>
      <c r="AA6" s="19" t="s">
        <v>14</v>
      </c>
      <c r="AB6" s="19" t="s">
        <v>276</v>
      </c>
      <c r="AC6" s="107" t="s">
        <v>277</v>
      </c>
      <c r="AD6" s="130" t="s">
        <v>3</v>
      </c>
    </row>
    <row r="7" spans="1:30" x14ac:dyDescent="0.25">
      <c r="A7" s="127"/>
      <c r="B7" s="124"/>
      <c r="C7" s="64"/>
      <c r="D7" s="64"/>
      <c r="E7" s="64"/>
      <c r="F7" s="64"/>
      <c r="G7" s="64"/>
      <c r="H7" s="64"/>
      <c r="I7" s="64"/>
      <c r="J7" s="64"/>
      <c r="K7" s="64"/>
      <c r="L7" s="4" t="s">
        <v>279</v>
      </c>
      <c r="M7" s="2" t="s">
        <v>280</v>
      </c>
      <c r="N7" s="2" t="s">
        <v>281</v>
      </c>
      <c r="O7" s="2" t="s">
        <v>282</v>
      </c>
      <c r="P7" s="2" t="s">
        <v>283</v>
      </c>
      <c r="Q7" s="2" t="s">
        <v>284</v>
      </c>
      <c r="R7" s="2" t="s">
        <v>285</v>
      </c>
      <c r="S7" s="2" t="s">
        <v>286</v>
      </c>
      <c r="T7" s="2" t="s">
        <v>291</v>
      </c>
      <c r="U7" s="2" t="s">
        <v>287</v>
      </c>
      <c r="V7" s="2" t="s">
        <v>288</v>
      </c>
      <c r="W7" s="2" t="s">
        <v>289</v>
      </c>
      <c r="X7" s="2" t="s">
        <v>290</v>
      </c>
      <c r="Y7" s="2" t="s">
        <v>292</v>
      </c>
      <c r="Z7" s="2" t="s">
        <v>294</v>
      </c>
      <c r="AA7" s="2" t="s">
        <v>293</v>
      </c>
      <c r="AB7" s="2" t="s">
        <v>295</v>
      </c>
      <c r="AC7" s="2" t="s">
        <v>296</v>
      </c>
      <c r="AD7" s="131"/>
    </row>
    <row r="8" spans="1:30" x14ac:dyDescent="0.25">
      <c r="A8" s="28" t="s">
        <v>7</v>
      </c>
      <c r="B8" s="27" t="s">
        <v>37</v>
      </c>
      <c r="C8" s="56">
        <f t="shared" ref="C8:C11" si="0">COUNTIF(L8:AC8,1)</f>
        <v>11</v>
      </c>
      <c r="D8" s="56">
        <f t="shared" ref="D8:D11" si="1">COUNTIF(L8:AC8,2)</f>
        <v>5</v>
      </c>
      <c r="E8" s="56">
        <f t="shared" ref="E8:E11" si="2">COUNTIF(L8:AC8,3)</f>
        <v>1</v>
      </c>
      <c r="F8" s="56">
        <f t="shared" ref="F8:F11" si="3">COUNTIF(L8:AC8,4)</f>
        <v>0</v>
      </c>
      <c r="G8" s="56">
        <f t="shared" ref="G8:G11" si="4">COUNTIF(L8:AC8,5)</f>
        <v>1</v>
      </c>
      <c r="H8" s="56">
        <f t="shared" ref="H8:H11" si="5">COUNTIF(L8:AC8,6)</f>
        <v>0</v>
      </c>
      <c r="I8" s="56">
        <f t="shared" ref="I8:I11" si="6">COUNTIF(L8:AC8,"&gt;6")</f>
        <v>0</v>
      </c>
      <c r="J8" s="56">
        <f t="shared" ref="J8:J11" si="7">COUNTIF(L8:AC8,"RIT")</f>
        <v>0</v>
      </c>
      <c r="K8" s="56">
        <f t="shared" ref="K8:K11" si="8">LOOKUP(B8,$L$6:$AC$6,L8:AC8)</f>
        <v>1</v>
      </c>
      <c r="L8" s="54">
        <v>1</v>
      </c>
      <c r="M8" s="41">
        <v>5</v>
      </c>
      <c r="N8" s="41">
        <v>1</v>
      </c>
      <c r="O8" s="41">
        <v>1</v>
      </c>
      <c r="P8" s="41">
        <v>2</v>
      </c>
      <c r="Q8" s="41">
        <v>1</v>
      </c>
      <c r="R8" s="41">
        <v>2</v>
      </c>
      <c r="S8" s="41">
        <v>2</v>
      </c>
      <c r="T8" s="41">
        <v>1</v>
      </c>
      <c r="U8" s="41">
        <v>2</v>
      </c>
      <c r="V8" s="41">
        <v>1</v>
      </c>
      <c r="W8" s="41">
        <v>1</v>
      </c>
      <c r="X8" s="41">
        <v>2</v>
      </c>
      <c r="Y8" s="41">
        <v>1</v>
      </c>
      <c r="Z8" s="41">
        <v>1</v>
      </c>
      <c r="AA8" s="41">
        <v>1</v>
      </c>
      <c r="AB8" s="41">
        <v>1</v>
      </c>
      <c r="AC8" s="41">
        <v>3</v>
      </c>
      <c r="AD8" s="6">
        <f t="shared" ref="AD8:AD20" si="9">COUNTIF(L8:AC8,1)*10+COUNTIF(L8:AC8,2)*6+COUNTIF(L8:AC8,3)*4+COUNTIF(L8:AC8,4)*3+COUNTIF(L8:AC8,5)*2+COUNTIF(L8:AC8,6)-IF(AND(LOOKUP(B8,L$6:AC$6,L8:AC8)=1,LOOKUP(B8,L$6:AC$6,L8:AC8)&lt;&gt;""),3,IF(AND(LOOKUP(B8,L$6:AC$6,L8:AC8)&lt;=6,LOOKUP(B8,L$6:AC$6,L8:AC8)&lt;&gt;""),1,0))</f>
        <v>143</v>
      </c>
    </row>
    <row r="9" spans="1:30" x14ac:dyDescent="0.25">
      <c r="A9" s="28" t="s">
        <v>8</v>
      </c>
      <c r="B9" s="27" t="s">
        <v>258</v>
      </c>
      <c r="C9" s="56">
        <f t="shared" si="0"/>
        <v>3</v>
      </c>
      <c r="D9" s="56">
        <f t="shared" si="1"/>
        <v>9</v>
      </c>
      <c r="E9" s="56">
        <f t="shared" si="2"/>
        <v>3</v>
      </c>
      <c r="F9" s="56">
        <f t="shared" si="3"/>
        <v>3</v>
      </c>
      <c r="G9" s="56">
        <f t="shared" si="4"/>
        <v>0</v>
      </c>
      <c r="H9" s="56">
        <f t="shared" si="5"/>
        <v>0</v>
      </c>
      <c r="I9" s="56">
        <f t="shared" si="6"/>
        <v>0</v>
      </c>
      <c r="J9" s="56">
        <f t="shared" si="7"/>
        <v>0</v>
      </c>
      <c r="K9" s="56">
        <f t="shared" si="8"/>
        <v>1</v>
      </c>
      <c r="L9" s="78">
        <v>4</v>
      </c>
      <c r="M9" s="41">
        <v>1</v>
      </c>
      <c r="N9" s="41">
        <v>2</v>
      </c>
      <c r="O9" s="41">
        <v>2</v>
      </c>
      <c r="P9" s="41">
        <v>1</v>
      </c>
      <c r="Q9" s="41">
        <v>2</v>
      </c>
      <c r="R9" s="41">
        <v>1</v>
      </c>
      <c r="S9" s="41">
        <v>4</v>
      </c>
      <c r="T9" s="41">
        <v>3</v>
      </c>
      <c r="U9" s="11">
        <v>4</v>
      </c>
      <c r="V9" s="11">
        <v>2</v>
      </c>
      <c r="W9" s="11">
        <v>2</v>
      </c>
      <c r="X9" s="41">
        <v>3</v>
      </c>
      <c r="Y9" s="41">
        <v>3</v>
      </c>
      <c r="Z9" s="11">
        <v>2</v>
      </c>
      <c r="AA9" s="41">
        <v>2</v>
      </c>
      <c r="AB9" s="41">
        <v>2</v>
      </c>
      <c r="AC9" s="41">
        <v>2</v>
      </c>
      <c r="AD9" s="6">
        <f t="shared" si="9"/>
        <v>102</v>
      </c>
    </row>
    <row r="10" spans="1:30" s="108" customFormat="1" x14ac:dyDescent="0.25">
      <c r="A10" s="28" t="s">
        <v>9</v>
      </c>
      <c r="B10" s="27" t="s">
        <v>4</v>
      </c>
      <c r="C10" s="56">
        <f t="shared" si="0"/>
        <v>2</v>
      </c>
      <c r="D10" s="56">
        <f t="shared" si="1"/>
        <v>1</v>
      </c>
      <c r="E10" s="56">
        <f t="shared" si="2"/>
        <v>6</v>
      </c>
      <c r="F10" s="56">
        <f t="shared" si="3"/>
        <v>3</v>
      </c>
      <c r="G10" s="56">
        <f t="shared" si="4"/>
        <v>1</v>
      </c>
      <c r="H10" s="56">
        <f t="shared" si="5"/>
        <v>3</v>
      </c>
      <c r="I10" s="56">
        <f t="shared" si="6"/>
        <v>2</v>
      </c>
      <c r="J10" s="56">
        <f t="shared" si="7"/>
        <v>0</v>
      </c>
      <c r="K10" s="56">
        <f>LOOKUP(B10,$L$6:$AC$6,L10:AC10)</f>
        <v>1</v>
      </c>
      <c r="L10" s="78">
        <v>6</v>
      </c>
      <c r="M10" s="41">
        <v>6</v>
      </c>
      <c r="N10" s="41">
        <v>7</v>
      </c>
      <c r="O10" s="41">
        <v>6</v>
      </c>
      <c r="P10" s="41">
        <v>4</v>
      </c>
      <c r="Q10" s="41">
        <v>4</v>
      </c>
      <c r="R10" s="41">
        <v>3</v>
      </c>
      <c r="S10" s="41">
        <v>1</v>
      </c>
      <c r="T10" s="41">
        <v>4</v>
      </c>
      <c r="U10" s="41">
        <v>3</v>
      </c>
      <c r="V10" s="41">
        <v>3</v>
      </c>
      <c r="W10" s="41">
        <v>3</v>
      </c>
      <c r="X10" s="41">
        <v>1</v>
      </c>
      <c r="Y10" s="41">
        <v>2</v>
      </c>
      <c r="Z10" s="41">
        <v>8</v>
      </c>
      <c r="AA10" s="41">
        <v>3</v>
      </c>
      <c r="AB10" s="41">
        <v>3</v>
      </c>
      <c r="AC10" s="41">
        <v>5</v>
      </c>
      <c r="AD10" s="6">
        <f t="shared" si="9"/>
        <v>61</v>
      </c>
    </row>
    <row r="11" spans="1:30" x14ac:dyDescent="0.25">
      <c r="A11" s="28" t="s">
        <v>10</v>
      </c>
      <c r="B11" s="27" t="s">
        <v>6</v>
      </c>
      <c r="C11" s="56">
        <f t="shared" si="0"/>
        <v>1</v>
      </c>
      <c r="D11" s="56">
        <f t="shared" si="1"/>
        <v>1</v>
      </c>
      <c r="E11" s="56">
        <f t="shared" si="2"/>
        <v>3</v>
      </c>
      <c r="F11" s="56">
        <f t="shared" si="3"/>
        <v>5</v>
      </c>
      <c r="G11" s="56">
        <f t="shared" si="4"/>
        <v>2</v>
      </c>
      <c r="H11" s="56">
        <f t="shared" si="5"/>
        <v>1</v>
      </c>
      <c r="I11" s="56">
        <f t="shared" si="6"/>
        <v>5</v>
      </c>
      <c r="J11" s="56">
        <f t="shared" si="7"/>
        <v>0</v>
      </c>
      <c r="K11" s="56">
        <f t="shared" si="8"/>
        <v>1</v>
      </c>
      <c r="L11" s="78">
        <v>8</v>
      </c>
      <c r="M11" s="41">
        <v>8</v>
      </c>
      <c r="N11" s="41">
        <v>4</v>
      </c>
      <c r="O11" s="41">
        <v>3</v>
      </c>
      <c r="P11" s="41">
        <v>5</v>
      </c>
      <c r="Q11" s="41">
        <v>10</v>
      </c>
      <c r="R11" s="41">
        <v>4</v>
      </c>
      <c r="S11" s="41">
        <v>3</v>
      </c>
      <c r="T11" s="41">
        <v>2</v>
      </c>
      <c r="U11" s="41">
        <v>1</v>
      </c>
      <c r="V11" s="41">
        <v>4</v>
      </c>
      <c r="W11" s="41">
        <v>5</v>
      </c>
      <c r="X11" s="41">
        <v>7</v>
      </c>
      <c r="Y11" s="41">
        <v>4</v>
      </c>
      <c r="Z11" s="41">
        <v>3</v>
      </c>
      <c r="AA11" s="41">
        <v>4</v>
      </c>
      <c r="AB11" s="41">
        <v>8</v>
      </c>
      <c r="AC11" s="41">
        <v>6</v>
      </c>
      <c r="AD11" s="6">
        <f t="shared" si="9"/>
        <v>45</v>
      </c>
    </row>
    <row r="12" spans="1:30" x14ac:dyDescent="0.25">
      <c r="A12" s="28" t="s">
        <v>11</v>
      </c>
      <c r="B12" s="27" t="s">
        <v>5</v>
      </c>
      <c r="C12" s="56">
        <f>COUNTIF(L12:AC12,1)</f>
        <v>0</v>
      </c>
      <c r="D12" s="56">
        <f>COUNTIF(L12:AC12,2)</f>
        <v>1</v>
      </c>
      <c r="E12" s="56">
        <f>COUNTIF(L12:AC12,3)</f>
        <v>3</v>
      </c>
      <c r="F12" s="56">
        <f>COUNTIF(L12:AC12,4)</f>
        <v>2</v>
      </c>
      <c r="G12" s="56">
        <f>COUNTIF(L12:AC12,5)</f>
        <v>4</v>
      </c>
      <c r="H12" s="56">
        <f>COUNTIF(L12:AC12,6)</f>
        <v>4</v>
      </c>
      <c r="I12" s="56">
        <f>COUNTIF(L12:AC12,"&gt;6")</f>
        <v>4</v>
      </c>
      <c r="J12" s="56">
        <f>COUNTIF(L12:AC12,"RIT")</f>
        <v>0</v>
      </c>
      <c r="K12" s="56">
        <f>LOOKUP(B12,$L$6:$AC$6,L12:AC12)</f>
        <v>5</v>
      </c>
      <c r="L12" s="78">
        <v>2</v>
      </c>
      <c r="M12" s="36">
        <v>3</v>
      </c>
      <c r="N12" s="36">
        <v>3</v>
      </c>
      <c r="O12" s="36">
        <v>11</v>
      </c>
      <c r="P12" s="36">
        <v>6</v>
      </c>
      <c r="Q12" s="36">
        <v>3</v>
      </c>
      <c r="R12" s="36">
        <v>7</v>
      </c>
      <c r="S12" s="36">
        <v>7</v>
      </c>
      <c r="T12" s="36">
        <v>5</v>
      </c>
      <c r="U12" s="36">
        <v>6</v>
      </c>
      <c r="V12" s="36">
        <v>5</v>
      </c>
      <c r="W12" s="36">
        <v>4</v>
      </c>
      <c r="X12" s="36">
        <v>5</v>
      </c>
      <c r="Y12" s="36">
        <v>8</v>
      </c>
      <c r="Z12" s="36">
        <v>6</v>
      </c>
      <c r="AA12" s="36">
        <v>5</v>
      </c>
      <c r="AB12" s="36">
        <v>6</v>
      </c>
      <c r="AC12" s="36">
        <v>4</v>
      </c>
      <c r="AD12" s="6">
        <f t="shared" si="9"/>
        <v>35</v>
      </c>
    </row>
    <row r="13" spans="1:30" x14ac:dyDescent="0.25">
      <c r="A13" s="28" t="s">
        <v>12</v>
      </c>
      <c r="B13" s="27" t="s">
        <v>277</v>
      </c>
      <c r="C13" s="56">
        <f t="shared" ref="C13:C20" si="10">COUNTIF(L13:AC13,1)</f>
        <v>1</v>
      </c>
      <c r="D13" s="56">
        <f t="shared" ref="D13:D20" si="11">COUNTIF(L13:AC13,2)</f>
        <v>0</v>
      </c>
      <c r="E13" s="56">
        <f t="shared" ref="E13:E20" si="12">COUNTIF(L13:AC13,3)</f>
        <v>1</v>
      </c>
      <c r="F13" s="56">
        <f t="shared" ref="F13:F20" si="13">COUNTIF(L13:AC13,4)</f>
        <v>1</v>
      </c>
      <c r="G13" s="56">
        <f t="shared" ref="G13:G20" si="14">COUNTIF(L13:AC13,5)</f>
        <v>3</v>
      </c>
      <c r="H13" s="56">
        <f t="shared" ref="H13:H20" si="15">COUNTIF(L13:AC13,6)</f>
        <v>3</v>
      </c>
      <c r="I13" s="56">
        <f t="shared" ref="I13:I20" si="16">COUNTIF(L13:AC13,"&gt;6")</f>
        <v>8</v>
      </c>
      <c r="J13" s="56">
        <f t="shared" ref="J13:J20" si="17">COUNTIF(L13:AC13,"RIT")</f>
        <v>1</v>
      </c>
      <c r="K13" s="56">
        <f t="shared" ref="K13:K20" si="18">LOOKUP(B13,$L$6:$AC$6,L13:AC13)</f>
        <v>1</v>
      </c>
      <c r="L13" s="78">
        <v>3</v>
      </c>
      <c r="M13" s="36">
        <v>7</v>
      </c>
      <c r="N13" s="36">
        <v>6</v>
      </c>
      <c r="O13" s="36">
        <v>9</v>
      </c>
      <c r="P13" s="36">
        <v>7</v>
      </c>
      <c r="Q13" s="36">
        <v>8</v>
      </c>
      <c r="R13" s="36">
        <v>6</v>
      </c>
      <c r="S13" s="36">
        <v>8</v>
      </c>
      <c r="T13" s="36">
        <v>11</v>
      </c>
      <c r="U13" s="36">
        <v>5</v>
      </c>
      <c r="V13" s="36">
        <v>8</v>
      </c>
      <c r="W13" s="36" t="s">
        <v>54</v>
      </c>
      <c r="X13" s="36">
        <v>6</v>
      </c>
      <c r="Y13" s="36">
        <v>5</v>
      </c>
      <c r="Z13" s="36">
        <v>4</v>
      </c>
      <c r="AA13" s="36">
        <v>7</v>
      </c>
      <c r="AB13" s="36">
        <v>5</v>
      </c>
      <c r="AC13" s="36">
        <v>1</v>
      </c>
      <c r="AD13" s="6">
        <f t="shared" si="9"/>
        <v>23</v>
      </c>
    </row>
    <row r="14" spans="1:30" x14ac:dyDescent="0.25">
      <c r="A14" s="28" t="s">
        <v>13</v>
      </c>
      <c r="B14" s="27" t="s">
        <v>276</v>
      </c>
      <c r="C14" s="56">
        <f t="shared" si="10"/>
        <v>0</v>
      </c>
      <c r="D14" s="56">
        <f t="shared" si="11"/>
        <v>0</v>
      </c>
      <c r="E14" s="56">
        <f t="shared" si="12"/>
        <v>1</v>
      </c>
      <c r="F14" s="56">
        <f t="shared" si="13"/>
        <v>2</v>
      </c>
      <c r="G14" s="56">
        <f t="shared" si="14"/>
        <v>1</v>
      </c>
      <c r="H14" s="56">
        <f t="shared" si="15"/>
        <v>3</v>
      </c>
      <c r="I14" s="56">
        <f t="shared" si="16"/>
        <v>11</v>
      </c>
      <c r="J14" s="56">
        <f t="shared" si="17"/>
        <v>0</v>
      </c>
      <c r="K14" s="56">
        <f t="shared" si="18"/>
        <v>4</v>
      </c>
      <c r="L14" s="78">
        <v>7</v>
      </c>
      <c r="M14" s="36">
        <v>10</v>
      </c>
      <c r="N14" s="36">
        <v>5</v>
      </c>
      <c r="O14" s="36">
        <v>7</v>
      </c>
      <c r="P14" s="36">
        <v>3</v>
      </c>
      <c r="Q14" s="36">
        <v>7</v>
      </c>
      <c r="R14" s="36">
        <v>8</v>
      </c>
      <c r="S14" s="36">
        <v>11</v>
      </c>
      <c r="T14" s="36">
        <v>6</v>
      </c>
      <c r="U14" s="36">
        <v>7</v>
      </c>
      <c r="V14" s="36">
        <v>7</v>
      </c>
      <c r="W14" s="36">
        <v>9</v>
      </c>
      <c r="X14" s="36">
        <v>4</v>
      </c>
      <c r="Y14" s="36">
        <v>6</v>
      </c>
      <c r="Z14" s="36">
        <v>7</v>
      </c>
      <c r="AA14" s="36">
        <v>6</v>
      </c>
      <c r="AB14" s="36">
        <v>4</v>
      </c>
      <c r="AC14" s="36">
        <v>8</v>
      </c>
      <c r="AD14" s="6">
        <f t="shared" si="9"/>
        <v>14</v>
      </c>
    </row>
    <row r="15" spans="1:30" x14ac:dyDescent="0.25">
      <c r="A15" s="28" t="s">
        <v>16</v>
      </c>
      <c r="B15" s="27" t="s">
        <v>14</v>
      </c>
      <c r="C15" s="56">
        <f t="shared" si="10"/>
        <v>0</v>
      </c>
      <c r="D15" s="56">
        <f t="shared" si="11"/>
        <v>0</v>
      </c>
      <c r="E15" s="56">
        <f t="shared" si="12"/>
        <v>0</v>
      </c>
      <c r="F15" s="56">
        <f t="shared" si="13"/>
        <v>1</v>
      </c>
      <c r="G15" s="56">
        <f t="shared" si="14"/>
        <v>2</v>
      </c>
      <c r="H15" s="56">
        <f t="shared" si="15"/>
        <v>3</v>
      </c>
      <c r="I15" s="56">
        <f t="shared" si="16"/>
        <v>12</v>
      </c>
      <c r="J15" s="56">
        <f t="shared" si="17"/>
        <v>0</v>
      </c>
      <c r="K15" s="56">
        <f t="shared" si="18"/>
        <v>9</v>
      </c>
      <c r="L15" s="78">
        <v>11</v>
      </c>
      <c r="M15" s="36">
        <v>9</v>
      </c>
      <c r="N15" s="36">
        <v>8</v>
      </c>
      <c r="O15" s="36">
        <v>4</v>
      </c>
      <c r="P15" s="36">
        <v>8</v>
      </c>
      <c r="Q15" s="36">
        <v>6</v>
      </c>
      <c r="R15" s="36">
        <v>5</v>
      </c>
      <c r="S15" s="36">
        <v>10</v>
      </c>
      <c r="T15" s="36">
        <v>7</v>
      </c>
      <c r="U15" s="36">
        <v>9</v>
      </c>
      <c r="V15" s="36">
        <v>6</v>
      </c>
      <c r="W15" s="36">
        <v>6</v>
      </c>
      <c r="X15" s="36">
        <v>8</v>
      </c>
      <c r="Y15" s="36">
        <v>7</v>
      </c>
      <c r="Z15" s="36">
        <v>5</v>
      </c>
      <c r="AA15" s="36">
        <v>9</v>
      </c>
      <c r="AB15" s="36">
        <v>9</v>
      </c>
      <c r="AC15" s="36">
        <v>7</v>
      </c>
      <c r="AD15" s="6">
        <f t="shared" si="9"/>
        <v>10</v>
      </c>
    </row>
    <row r="16" spans="1:30" x14ac:dyDescent="0.25">
      <c r="A16" s="28" t="s">
        <v>17</v>
      </c>
      <c r="B16" s="27" t="s">
        <v>259</v>
      </c>
      <c r="C16" s="56">
        <f t="shared" si="10"/>
        <v>0</v>
      </c>
      <c r="D16" s="56">
        <f t="shared" si="11"/>
        <v>1</v>
      </c>
      <c r="E16" s="56">
        <f t="shared" si="12"/>
        <v>0</v>
      </c>
      <c r="F16" s="56">
        <f t="shared" si="13"/>
        <v>0</v>
      </c>
      <c r="G16" s="56">
        <f t="shared" si="14"/>
        <v>0</v>
      </c>
      <c r="H16" s="56">
        <f t="shared" si="15"/>
        <v>0</v>
      </c>
      <c r="I16" s="56">
        <f t="shared" si="16"/>
        <v>2</v>
      </c>
      <c r="J16" s="56">
        <f t="shared" si="17"/>
        <v>0</v>
      </c>
      <c r="K16" s="56">
        <f t="shared" si="18"/>
        <v>0</v>
      </c>
      <c r="L16" s="78">
        <v>13</v>
      </c>
      <c r="M16" s="41">
        <v>2</v>
      </c>
      <c r="N16" s="41">
        <v>13</v>
      </c>
      <c r="O16" s="41"/>
      <c r="P16" s="41"/>
      <c r="Q16" s="41"/>
      <c r="R16" s="41"/>
      <c r="S16" s="41"/>
      <c r="T16" s="41"/>
      <c r="U16" s="41"/>
      <c r="V16" s="11"/>
      <c r="W16" s="11"/>
      <c r="X16" s="41"/>
      <c r="Y16" s="41"/>
      <c r="Z16" s="11"/>
      <c r="AA16" s="41"/>
      <c r="AB16" s="41"/>
      <c r="AC16" s="41"/>
      <c r="AD16" s="6">
        <f t="shared" si="9"/>
        <v>6</v>
      </c>
    </row>
    <row r="17" spans="1:30" x14ac:dyDescent="0.25">
      <c r="A17" s="28" t="s">
        <v>31</v>
      </c>
      <c r="B17" s="27" t="s">
        <v>175</v>
      </c>
      <c r="C17" s="56">
        <f t="shared" si="10"/>
        <v>0</v>
      </c>
      <c r="D17" s="56">
        <f t="shared" si="11"/>
        <v>0</v>
      </c>
      <c r="E17" s="56">
        <f t="shared" si="12"/>
        <v>0</v>
      </c>
      <c r="F17" s="56">
        <f t="shared" si="13"/>
        <v>1</v>
      </c>
      <c r="G17" s="56">
        <f t="shared" si="14"/>
        <v>1</v>
      </c>
      <c r="H17" s="56">
        <f t="shared" si="15"/>
        <v>1</v>
      </c>
      <c r="I17" s="56">
        <f t="shared" si="16"/>
        <v>8</v>
      </c>
      <c r="J17" s="56">
        <f t="shared" si="17"/>
        <v>0</v>
      </c>
      <c r="K17" s="56">
        <f t="shared" si="18"/>
        <v>0</v>
      </c>
      <c r="L17" s="78">
        <v>10</v>
      </c>
      <c r="M17" s="36">
        <v>4</v>
      </c>
      <c r="N17" s="36">
        <v>9</v>
      </c>
      <c r="O17" s="36">
        <v>8</v>
      </c>
      <c r="P17" s="36">
        <v>9</v>
      </c>
      <c r="Q17" s="36">
        <v>5</v>
      </c>
      <c r="R17" s="36">
        <v>9</v>
      </c>
      <c r="S17" s="36">
        <v>6</v>
      </c>
      <c r="T17" s="36">
        <v>8</v>
      </c>
      <c r="U17" s="36">
        <v>8</v>
      </c>
      <c r="V17" s="36">
        <v>10</v>
      </c>
      <c r="W17" s="36"/>
      <c r="X17" s="36"/>
      <c r="Y17" s="36"/>
      <c r="Z17" s="36"/>
      <c r="AA17" s="36"/>
      <c r="AB17" s="36"/>
      <c r="AC17" s="36"/>
      <c r="AD17" s="6">
        <f t="shared" si="9"/>
        <v>6</v>
      </c>
    </row>
    <row r="18" spans="1:30" x14ac:dyDescent="0.25">
      <c r="A18" s="28" t="s">
        <v>32</v>
      </c>
      <c r="B18" s="27" t="s">
        <v>274</v>
      </c>
      <c r="C18" s="56">
        <f t="shared" si="10"/>
        <v>0</v>
      </c>
      <c r="D18" s="56">
        <f t="shared" si="11"/>
        <v>0</v>
      </c>
      <c r="E18" s="56">
        <f t="shared" si="12"/>
        <v>0</v>
      </c>
      <c r="F18" s="56">
        <f t="shared" si="13"/>
        <v>0</v>
      </c>
      <c r="G18" s="56">
        <f t="shared" si="14"/>
        <v>3</v>
      </c>
      <c r="H18" s="56">
        <f t="shared" si="15"/>
        <v>0</v>
      </c>
      <c r="I18" s="56">
        <f t="shared" si="16"/>
        <v>15</v>
      </c>
      <c r="J18" s="56">
        <f t="shared" si="17"/>
        <v>0</v>
      </c>
      <c r="K18" s="56">
        <f t="shared" si="18"/>
        <v>5</v>
      </c>
      <c r="L18" s="78">
        <v>5</v>
      </c>
      <c r="M18" s="41">
        <v>12</v>
      </c>
      <c r="N18" s="41">
        <v>10</v>
      </c>
      <c r="O18" s="41">
        <v>5</v>
      </c>
      <c r="P18" s="41">
        <v>12</v>
      </c>
      <c r="Q18" s="41">
        <v>11</v>
      </c>
      <c r="R18" s="41">
        <v>11</v>
      </c>
      <c r="S18" s="41">
        <v>5</v>
      </c>
      <c r="T18" s="41">
        <v>12</v>
      </c>
      <c r="U18" s="41">
        <v>12</v>
      </c>
      <c r="V18" s="41">
        <v>11</v>
      </c>
      <c r="W18" s="41">
        <v>7</v>
      </c>
      <c r="X18" s="41">
        <v>10</v>
      </c>
      <c r="Y18" s="41">
        <v>10</v>
      </c>
      <c r="Z18" s="41">
        <v>10</v>
      </c>
      <c r="AA18" s="41">
        <v>10</v>
      </c>
      <c r="AB18" s="41">
        <v>7</v>
      </c>
      <c r="AC18" s="41">
        <v>9</v>
      </c>
      <c r="AD18" s="6">
        <f t="shared" si="9"/>
        <v>5</v>
      </c>
    </row>
    <row r="19" spans="1:30" x14ac:dyDescent="0.25">
      <c r="A19" s="28" t="s">
        <v>154</v>
      </c>
      <c r="B19" s="27" t="s">
        <v>273</v>
      </c>
      <c r="C19" s="56">
        <f t="shared" si="10"/>
        <v>0</v>
      </c>
      <c r="D19" s="56">
        <f t="shared" si="11"/>
        <v>0</v>
      </c>
      <c r="E19" s="56">
        <f t="shared" si="12"/>
        <v>0</v>
      </c>
      <c r="F19" s="56">
        <f t="shared" si="13"/>
        <v>0</v>
      </c>
      <c r="G19" s="56">
        <f t="shared" si="14"/>
        <v>0</v>
      </c>
      <c r="H19" s="56">
        <f t="shared" si="15"/>
        <v>0</v>
      </c>
      <c r="I19" s="56">
        <f t="shared" si="16"/>
        <v>18</v>
      </c>
      <c r="J19" s="56">
        <f t="shared" si="17"/>
        <v>0</v>
      </c>
      <c r="K19" s="56">
        <f t="shared" si="18"/>
        <v>11</v>
      </c>
      <c r="L19" s="78">
        <v>9</v>
      </c>
      <c r="M19" s="41">
        <v>11</v>
      </c>
      <c r="N19" s="41">
        <v>11</v>
      </c>
      <c r="O19" s="41">
        <v>10</v>
      </c>
      <c r="P19" s="41">
        <v>11</v>
      </c>
      <c r="Q19" s="41">
        <v>9</v>
      </c>
      <c r="R19" s="41">
        <v>10</v>
      </c>
      <c r="S19" s="41">
        <v>9</v>
      </c>
      <c r="T19" s="41">
        <v>10</v>
      </c>
      <c r="U19" s="41">
        <v>10</v>
      </c>
      <c r="V19" s="41">
        <v>12</v>
      </c>
      <c r="W19" s="41">
        <v>8</v>
      </c>
      <c r="X19" s="41">
        <v>9</v>
      </c>
      <c r="Y19" s="41">
        <v>9</v>
      </c>
      <c r="Z19" s="41">
        <v>9</v>
      </c>
      <c r="AA19" s="41">
        <v>8</v>
      </c>
      <c r="AB19" s="41">
        <v>10</v>
      </c>
      <c r="AC19" s="41">
        <v>10</v>
      </c>
      <c r="AD19" s="6">
        <f t="shared" si="9"/>
        <v>0</v>
      </c>
    </row>
    <row r="20" spans="1:30" x14ac:dyDescent="0.25">
      <c r="A20" s="29" t="s">
        <v>155</v>
      </c>
      <c r="B20" s="30" t="s">
        <v>15</v>
      </c>
      <c r="C20" s="56">
        <f t="shared" si="10"/>
        <v>0</v>
      </c>
      <c r="D20" s="56">
        <f t="shared" si="11"/>
        <v>0</v>
      </c>
      <c r="E20" s="56">
        <f t="shared" si="12"/>
        <v>0</v>
      </c>
      <c r="F20" s="56">
        <f t="shared" si="13"/>
        <v>0</v>
      </c>
      <c r="G20" s="56">
        <f t="shared" si="14"/>
        <v>0</v>
      </c>
      <c r="H20" s="56">
        <f t="shared" si="15"/>
        <v>0</v>
      </c>
      <c r="I20" s="56">
        <f t="shared" si="16"/>
        <v>11</v>
      </c>
      <c r="J20" s="56">
        <f t="shared" si="17"/>
        <v>0</v>
      </c>
      <c r="K20" s="56">
        <f t="shared" si="18"/>
        <v>12</v>
      </c>
      <c r="L20" s="53">
        <v>12</v>
      </c>
      <c r="M20" s="42">
        <v>13</v>
      </c>
      <c r="N20" s="42">
        <v>12</v>
      </c>
      <c r="O20" s="42">
        <v>12</v>
      </c>
      <c r="P20" s="42">
        <v>10</v>
      </c>
      <c r="Q20" s="42">
        <v>12</v>
      </c>
      <c r="R20" s="42">
        <v>12</v>
      </c>
      <c r="S20" s="42">
        <v>12</v>
      </c>
      <c r="T20" s="42">
        <v>9</v>
      </c>
      <c r="U20" s="42">
        <v>11</v>
      </c>
      <c r="V20" s="15">
        <v>9</v>
      </c>
      <c r="W20" s="15"/>
      <c r="X20" s="42"/>
      <c r="Y20" s="42"/>
      <c r="Z20" s="42"/>
      <c r="AA20" s="42"/>
      <c r="AB20" s="42"/>
      <c r="AC20" s="42"/>
      <c r="AD20" s="5">
        <f t="shared" si="9"/>
        <v>0</v>
      </c>
    </row>
  </sheetData>
  <sortState ref="B9:AD20">
    <sortCondition descending="1" ref="AD8:AD20"/>
  </sortState>
  <mergeCells count="5">
    <mergeCell ref="A1:AD2"/>
    <mergeCell ref="A3:AD3"/>
    <mergeCell ref="A4:AD4"/>
    <mergeCell ref="A6:B7"/>
    <mergeCell ref="AD6:AD7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zoomScale="85" zoomScaleNormal="85" workbookViewId="0">
      <selection activeCell="R33" sqref="R33"/>
    </sheetView>
  </sheetViews>
  <sheetFormatPr defaultRowHeight="15" x14ac:dyDescent="0.25"/>
  <cols>
    <col min="1" max="1" width="3.7109375" customWidth="1"/>
    <col min="2" max="2" width="15.42578125" customWidth="1"/>
    <col min="3" max="11" width="3.7109375" hidden="1" customWidth="1"/>
    <col min="12" max="28" width="14.28515625" customWidth="1"/>
  </cols>
  <sheetData>
    <row r="1" spans="1:28" x14ac:dyDescent="0.25">
      <c r="A1" s="125" t="s">
        <v>311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</row>
    <row r="2" spans="1:28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</row>
    <row r="3" spans="1:28" ht="18" x14ac:dyDescent="0.25">
      <c r="A3" s="129" t="s">
        <v>309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</row>
    <row r="4" spans="1:28" ht="18" x14ac:dyDescent="0.25">
      <c r="A4" s="129" t="s">
        <v>108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</row>
    <row r="5" spans="1:28" x14ac:dyDescent="0.25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</row>
    <row r="6" spans="1:28" ht="15.75" x14ac:dyDescent="0.3">
      <c r="A6" s="126" t="s">
        <v>0</v>
      </c>
      <c r="B6" s="123"/>
      <c r="C6" s="63"/>
      <c r="D6" s="63"/>
      <c r="E6" s="63"/>
      <c r="F6" s="63"/>
      <c r="G6" s="63"/>
      <c r="H6" s="63"/>
      <c r="I6" s="63"/>
      <c r="J6" s="63"/>
      <c r="K6" s="63"/>
      <c r="L6" s="37" t="s">
        <v>256</v>
      </c>
      <c r="M6" s="19" t="s">
        <v>273</v>
      </c>
      <c r="N6" s="19" t="s">
        <v>37</v>
      </c>
      <c r="O6" s="19" t="s">
        <v>1</v>
      </c>
      <c r="P6" s="19" t="s">
        <v>258</v>
      </c>
      <c r="Q6" s="19" t="s">
        <v>306</v>
      </c>
      <c r="R6" s="19" t="s">
        <v>274</v>
      </c>
      <c r="S6" s="19" t="s">
        <v>275</v>
      </c>
      <c r="T6" s="107" t="s">
        <v>187</v>
      </c>
      <c r="U6" s="19" t="s">
        <v>4</v>
      </c>
      <c r="V6" s="19" t="s">
        <v>216</v>
      </c>
      <c r="W6" s="107" t="s">
        <v>260</v>
      </c>
      <c r="X6" s="19" t="s">
        <v>14</v>
      </c>
      <c r="Y6" s="19" t="s">
        <v>307</v>
      </c>
      <c r="Z6" s="107" t="s">
        <v>277</v>
      </c>
      <c r="AA6" s="19" t="s">
        <v>308</v>
      </c>
      <c r="AB6" s="130" t="s">
        <v>3</v>
      </c>
    </row>
    <row r="7" spans="1:28" x14ac:dyDescent="0.25">
      <c r="A7" s="127"/>
      <c r="B7" s="124"/>
      <c r="C7" s="64"/>
      <c r="D7" s="64"/>
      <c r="E7" s="64"/>
      <c r="F7" s="64"/>
      <c r="G7" s="64"/>
      <c r="H7" s="64"/>
      <c r="I7" s="64"/>
      <c r="J7" s="64"/>
      <c r="K7" s="64"/>
      <c r="L7" s="119" t="s">
        <v>312</v>
      </c>
      <c r="M7" s="2" t="s">
        <v>313</v>
      </c>
      <c r="N7" s="2" t="s">
        <v>314</v>
      </c>
      <c r="O7" s="2" t="s">
        <v>315</v>
      </c>
      <c r="P7" s="2" t="s">
        <v>316</v>
      </c>
      <c r="Q7" s="2" t="s">
        <v>317</v>
      </c>
      <c r="R7" s="2" t="s">
        <v>318</v>
      </c>
      <c r="S7" s="2" t="s">
        <v>319</v>
      </c>
      <c r="T7" s="2" t="s">
        <v>320</v>
      </c>
      <c r="U7" s="2" t="s">
        <v>321</v>
      </c>
      <c r="V7" s="2" t="s">
        <v>322</v>
      </c>
      <c r="W7" s="2" t="s">
        <v>323</v>
      </c>
      <c r="X7" s="2" t="s">
        <v>324</v>
      </c>
      <c r="Y7" s="2" t="s">
        <v>325</v>
      </c>
      <c r="Z7" s="2" t="s">
        <v>326</v>
      </c>
      <c r="AA7" s="2" t="s">
        <v>327</v>
      </c>
      <c r="AB7" s="131"/>
    </row>
    <row r="8" spans="1:28" x14ac:dyDescent="0.25">
      <c r="A8" s="28" t="s">
        <v>7</v>
      </c>
      <c r="B8" s="27" t="s">
        <v>258</v>
      </c>
      <c r="C8" s="56">
        <f t="shared" ref="C8:C18" si="0">COUNTIF(L8:AA8,1)</f>
        <v>10</v>
      </c>
      <c r="D8" s="56">
        <f t="shared" ref="D8:D18" si="1">COUNTIF(L8:AA8,2)</f>
        <v>6</v>
      </c>
      <c r="E8" s="56">
        <f t="shared" ref="E8:E18" si="2">COUNTIF(L8:AA8,3)</f>
        <v>0</v>
      </c>
      <c r="F8" s="56">
        <f t="shared" ref="F8:F18" si="3">COUNTIF(L8:AA8,4)</f>
        <v>0</v>
      </c>
      <c r="G8" s="56">
        <f t="shared" ref="G8:G18" si="4">COUNTIF(L8:AA8,5)</f>
        <v>0</v>
      </c>
      <c r="H8" s="56">
        <f t="shared" ref="H8:H18" si="5">COUNTIF(L8:AA8,6)</f>
        <v>0</v>
      </c>
      <c r="I8" s="56">
        <f t="shared" ref="I8:I18" si="6">COUNTIF(L8:AA8,"&gt;6")</f>
        <v>0</v>
      </c>
      <c r="J8" s="56">
        <f t="shared" ref="J8:J18" si="7">COUNTIF(L8:AA8,"RIT")</f>
        <v>0</v>
      </c>
      <c r="K8" s="56">
        <f t="shared" ref="K8:K18" si="8">LOOKUP(B8,$L$6:$AA$6,L8:AA8)</f>
        <v>1</v>
      </c>
      <c r="L8" s="54">
        <v>2</v>
      </c>
      <c r="M8" s="41">
        <v>2</v>
      </c>
      <c r="N8" s="41">
        <v>2</v>
      </c>
      <c r="O8" s="41">
        <v>1</v>
      </c>
      <c r="P8" s="41">
        <v>1</v>
      </c>
      <c r="Q8" s="41">
        <v>1</v>
      </c>
      <c r="R8" s="41">
        <v>1</v>
      </c>
      <c r="S8" s="41">
        <v>1</v>
      </c>
      <c r="T8" s="41">
        <v>1</v>
      </c>
      <c r="U8" s="41">
        <v>1</v>
      </c>
      <c r="V8" s="41">
        <v>2</v>
      </c>
      <c r="W8" s="41">
        <v>1</v>
      </c>
      <c r="X8" s="41">
        <v>1</v>
      </c>
      <c r="Y8" s="41">
        <v>2</v>
      </c>
      <c r="Z8" s="41">
        <v>2</v>
      </c>
      <c r="AA8" s="41">
        <v>1</v>
      </c>
      <c r="AB8" s="6">
        <f t="shared" ref="AB8:AB18" si="9">COUNTIF(L8:AA8,1)*10+COUNTIF(L8:AA8,2)*6+COUNTIF(L8:AA8,3)*4+COUNTIF(L8:AA8,4)*3+COUNTIF(L8:AA8,5)*2+COUNTIF(L8:AA8,6)-IF(AND(LOOKUP(B8,L$6:AA$6,L8:AA8)=1,LOOKUP(B8,L$6:AA$6,L8:AA8)&lt;&gt;""),3,IF(AND(LOOKUP(B8,L$6:AA$6,L8:AA8)&lt;=6,LOOKUP(B8,L$6:AA$6,L8:AA8)&lt;&gt;""),1,0))</f>
        <v>133</v>
      </c>
    </row>
    <row r="9" spans="1:28" x14ac:dyDescent="0.25">
      <c r="A9" s="28" t="s">
        <v>8</v>
      </c>
      <c r="B9" s="27" t="s">
        <v>216</v>
      </c>
      <c r="C9" s="56">
        <f t="shared" si="0"/>
        <v>4</v>
      </c>
      <c r="D9" s="56">
        <f t="shared" si="1"/>
        <v>3</v>
      </c>
      <c r="E9" s="56">
        <f t="shared" si="2"/>
        <v>3</v>
      </c>
      <c r="F9" s="56">
        <f t="shared" si="3"/>
        <v>3</v>
      </c>
      <c r="G9" s="56">
        <f t="shared" si="4"/>
        <v>0</v>
      </c>
      <c r="H9" s="56">
        <f t="shared" si="5"/>
        <v>0</v>
      </c>
      <c r="I9" s="56">
        <f t="shared" si="6"/>
        <v>3</v>
      </c>
      <c r="J9" s="56">
        <f t="shared" si="7"/>
        <v>0</v>
      </c>
      <c r="K9" s="56">
        <f t="shared" si="8"/>
        <v>1</v>
      </c>
      <c r="L9" s="78">
        <v>7</v>
      </c>
      <c r="M9" s="36">
        <v>7</v>
      </c>
      <c r="N9" s="36">
        <v>1</v>
      </c>
      <c r="O9" s="36">
        <v>2</v>
      </c>
      <c r="P9" s="36">
        <v>4</v>
      </c>
      <c r="Q9" s="36">
        <v>3</v>
      </c>
      <c r="R9" s="36">
        <v>3</v>
      </c>
      <c r="S9" s="36">
        <v>3</v>
      </c>
      <c r="T9" s="36">
        <v>2</v>
      </c>
      <c r="U9" s="36">
        <v>2</v>
      </c>
      <c r="V9" s="36">
        <v>1</v>
      </c>
      <c r="W9" s="36">
        <v>8</v>
      </c>
      <c r="X9" s="36">
        <v>4</v>
      </c>
      <c r="Y9" s="36">
        <v>1</v>
      </c>
      <c r="Z9" s="36">
        <v>1</v>
      </c>
      <c r="AA9" s="36">
        <v>4</v>
      </c>
      <c r="AB9" s="6">
        <f t="shared" si="9"/>
        <v>76</v>
      </c>
    </row>
    <row r="10" spans="1:28" ht="15.75" x14ac:dyDescent="0.3">
      <c r="A10" s="28" t="s">
        <v>9</v>
      </c>
      <c r="B10" s="104" t="s">
        <v>187</v>
      </c>
      <c r="C10" s="56">
        <f t="shared" si="0"/>
        <v>0</v>
      </c>
      <c r="D10" s="56">
        <f t="shared" si="1"/>
        <v>3</v>
      </c>
      <c r="E10" s="56">
        <f t="shared" si="2"/>
        <v>2</v>
      </c>
      <c r="F10" s="56">
        <f t="shared" si="3"/>
        <v>0</v>
      </c>
      <c r="G10" s="56">
        <f t="shared" si="4"/>
        <v>4</v>
      </c>
      <c r="H10" s="56">
        <f t="shared" si="5"/>
        <v>1</v>
      </c>
      <c r="I10" s="56">
        <f t="shared" si="6"/>
        <v>4</v>
      </c>
      <c r="J10" s="56">
        <f t="shared" si="7"/>
        <v>0</v>
      </c>
      <c r="K10" s="56">
        <f t="shared" si="8"/>
        <v>5</v>
      </c>
      <c r="L10" s="78">
        <v>9</v>
      </c>
      <c r="M10" s="36">
        <v>8</v>
      </c>
      <c r="N10" s="36">
        <v>6</v>
      </c>
      <c r="O10" s="36">
        <v>5</v>
      </c>
      <c r="P10" s="36">
        <v>2</v>
      </c>
      <c r="Q10" s="36">
        <v>9</v>
      </c>
      <c r="R10" s="36">
        <v>5</v>
      </c>
      <c r="S10" s="36">
        <v>2</v>
      </c>
      <c r="T10" s="36">
        <v>5</v>
      </c>
      <c r="U10" s="36">
        <v>5</v>
      </c>
      <c r="V10" s="36">
        <v>3</v>
      </c>
      <c r="W10" s="36">
        <v>2</v>
      </c>
      <c r="X10" s="36">
        <v>9</v>
      </c>
      <c r="Y10" s="36">
        <v>3</v>
      </c>
      <c r="Z10" s="36"/>
      <c r="AA10" s="36"/>
      <c r="AB10" s="6">
        <f t="shared" si="9"/>
        <v>34</v>
      </c>
    </row>
    <row r="11" spans="1:28" x14ac:dyDescent="0.25">
      <c r="A11" s="28" t="s">
        <v>10</v>
      </c>
      <c r="B11" s="27" t="s">
        <v>306</v>
      </c>
      <c r="C11" s="56">
        <f t="shared" si="0"/>
        <v>1</v>
      </c>
      <c r="D11" s="56">
        <f t="shared" si="1"/>
        <v>1</v>
      </c>
      <c r="E11" s="56">
        <f t="shared" si="2"/>
        <v>1</v>
      </c>
      <c r="F11" s="56">
        <f t="shared" si="3"/>
        <v>2</v>
      </c>
      <c r="G11" s="56">
        <f t="shared" si="4"/>
        <v>1</v>
      </c>
      <c r="H11" s="56">
        <f t="shared" si="5"/>
        <v>1</v>
      </c>
      <c r="I11" s="56">
        <f t="shared" si="6"/>
        <v>9</v>
      </c>
      <c r="J11" s="56">
        <f t="shared" si="7"/>
        <v>0</v>
      </c>
      <c r="K11" s="56">
        <f t="shared" si="8"/>
        <v>2</v>
      </c>
      <c r="L11" s="78">
        <v>1</v>
      </c>
      <c r="M11" s="41">
        <v>3</v>
      </c>
      <c r="N11" s="41">
        <v>5</v>
      </c>
      <c r="O11" s="41">
        <v>10</v>
      </c>
      <c r="P11" s="41">
        <v>9</v>
      </c>
      <c r="Q11" s="41">
        <v>2</v>
      </c>
      <c r="R11" s="41">
        <v>6</v>
      </c>
      <c r="S11" s="41">
        <v>4</v>
      </c>
      <c r="T11" s="41">
        <v>4</v>
      </c>
      <c r="U11" s="41">
        <v>9</v>
      </c>
      <c r="V11" s="41">
        <v>8</v>
      </c>
      <c r="W11" s="41">
        <v>7</v>
      </c>
      <c r="X11" s="41">
        <v>10</v>
      </c>
      <c r="Y11" s="41">
        <v>8</v>
      </c>
      <c r="Z11" s="41">
        <v>8</v>
      </c>
      <c r="AA11" s="41">
        <v>9</v>
      </c>
      <c r="AB11" s="6">
        <f t="shared" si="9"/>
        <v>28</v>
      </c>
    </row>
    <row r="12" spans="1:28" x14ac:dyDescent="0.25">
      <c r="A12" s="28" t="s">
        <v>11</v>
      </c>
      <c r="B12" s="27" t="s">
        <v>4</v>
      </c>
      <c r="C12" s="56">
        <f t="shared" si="0"/>
        <v>0</v>
      </c>
      <c r="D12" s="56">
        <f t="shared" si="1"/>
        <v>1</v>
      </c>
      <c r="E12" s="56">
        <f t="shared" si="2"/>
        <v>3</v>
      </c>
      <c r="F12" s="56">
        <f t="shared" si="3"/>
        <v>2</v>
      </c>
      <c r="G12" s="56">
        <f t="shared" si="4"/>
        <v>1</v>
      </c>
      <c r="H12" s="56">
        <f t="shared" si="5"/>
        <v>3</v>
      </c>
      <c r="I12" s="56">
        <f t="shared" si="6"/>
        <v>6</v>
      </c>
      <c r="J12" s="56">
        <f t="shared" si="7"/>
        <v>0</v>
      </c>
      <c r="K12" s="56">
        <f t="shared" si="8"/>
        <v>6</v>
      </c>
      <c r="L12" s="78">
        <v>6</v>
      </c>
      <c r="M12" s="36">
        <v>4</v>
      </c>
      <c r="N12" s="36">
        <v>10</v>
      </c>
      <c r="O12" s="36">
        <v>9</v>
      </c>
      <c r="P12" s="36">
        <v>3</v>
      </c>
      <c r="Q12" s="36">
        <v>5</v>
      </c>
      <c r="R12" s="36">
        <v>2</v>
      </c>
      <c r="S12" s="36">
        <v>7</v>
      </c>
      <c r="T12" s="36">
        <v>3</v>
      </c>
      <c r="U12" s="36">
        <v>6</v>
      </c>
      <c r="V12" s="36">
        <v>9</v>
      </c>
      <c r="W12" s="36">
        <v>4</v>
      </c>
      <c r="X12" s="36">
        <v>8</v>
      </c>
      <c r="Y12" s="36">
        <v>9</v>
      </c>
      <c r="Z12" s="36">
        <v>6</v>
      </c>
      <c r="AA12" s="36">
        <v>3</v>
      </c>
      <c r="AB12" s="6">
        <f t="shared" si="9"/>
        <v>28</v>
      </c>
    </row>
    <row r="13" spans="1:28" x14ac:dyDescent="0.25">
      <c r="A13" s="28" t="s">
        <v>12</v>
      </c>
      <c r="B13" s="27" t="s">
        <v>277</v>
      </c>
      <c r="C13" s="56">
        <f t="shared" si="0"/>
        <v>0</v>
      </c>
      <c r="D13" s="56">
        <f t="shared" si="1"/>
        <v>0</v>
      </c>
      <c r="E13" s="56">
        <f t="shared" si="2"/>
        <v>4</v>
      </c>
      <c r="F13" s="56">
        <f t="shared" si="3"/>
        <v>1</v>
      </c>
      <c r="G13" s="56">
        <f t="shared" si="4"/>
        <v>4</v>
      </c>
      <c r="H13" s="56">
        <f t="shared" si="5"/>
        <v>2</v>
      </c>
      <c r="I13" s="56">
        <f t="shared" si="6"/>
        <v>5</v>
      </c>
      <c r="J13" s="56">
        <f t="shared" si="7"/>
        <v>0</v>
      </c>
      <c r="K13" s="56">
        <f t="shared" si="8"/>
        <v>3</v>
      </c>
      <c r="L13" s="78">
        <v>4</v>
      </c>
      <c r="M13" s="36">
        <v>9</v>
      </c>
      <c r="N13" s="36">
        <v>7</v>
      </c>
      <c r="O13" s="36">
        <v>3</v>
      </c>
      <c r="P13" s="36">
        <v>5</v>
      </c>
      <c r="Q13" s="36">
        <v>7</v>
      </c>
      <c r="R13" s="36">
        <v>11</v>
      </c>
      <c r="S13" s="36">
        <v>6</v>
      </c>
      <c r="T13" s="36">
        <v>6</v>
      </c>
      <c r="U13" s="36">
        <v>3</v>
      </c>
      <c r="V13" s="36">
        <v>5</v>
      </c>
      <c r="W13" s="36">
        <v>5</v>
      </c>
      <c r="X13" s="36">
        <v>3</v>
      </c>
      <c r="Y13" s="36">
        <v>7</v>
      </c>
      <c r="Z13" s="36">
        <v>3</v>
      </c>
      <c r="AA13" s="36">
        <v>5</v>
      </c>
      <c r="AB13" s="6">
        <f t="shared" si="9"/>
        <v>28</v>
      </c>
    </row>
    <row r="14" spans="1:28" x14ac:dyDescent="0.25">
      <c r="A14" s="28" t="s">
        <v>13</v>
      </c>
      <c r="B14" s="27" t="s">
        <v>307</v>
      </c>
      <c r="C14" s="56">
        <f t="shared" si="0"/>
        <v>0</v>
      </c>
      <c r="D14" s="56">
        <f t="shared" si="1"/>
        <v>0</v>
      </c>
      <c r="E14" s="56">
        <f t="shared" si="2"/>
        <v>1</v>
      </c>
      <c r="F14" s="56">
        <f t="shared" si="3"/>
        <v>3</v>
      </c>
      <c r="G14" s="56">
        <f t="shared" si="4"/>
        <v>5</v>
      </c>
      <c r="H14" s="56">
        <f t="shared" si="5"/>
        <v>0</v>
      </c>
      <c r="I14" s="56">
        <f t="shared" si="6"/>
        <v>7</v>
      </c>
      <c r="J14" s="56">
        <f t="shared" si="7"/>
        <v>0</v>
      </c>
      <c r="K14" s="56">
        <f t="shared" si="8"/>
        <v>4</v>
      </c>
      <c r="L14" s="78">
        <v>5</v>
      </c>
      <c r="M14" s="41">
        <v>5</v>
      </c>
      <c r="N14" s="41">
        <v>3</v>
      </c>
      <c r="O14" s="41">
        <v>8</v>
      </c>
      <c r="P14" s="41">
        <v>11</v>
      </c>
      <c r="Q14" s="41">
        <v>4</v>
      </c>
      <c r="R14" s="41">
        <v>7</v>
      </c>
      <c r="S14" s="41">
        <v>5</v>
      </c>
      <c r="T14" s="41">
        <v>11</v>
      </c>
      <c r="U14" s="41">
        <v>10</v>
      </c>
      <c r="V14" s="11">
        <v>4</v>
      </c>
      <c r="W14" s="11">
        <v>9</v>
      </c>
      <c r="X14" s="41">
        <v>5</v>
      </c>
      <c r="Y14" s="41">
        <v>4</v>
      </c>
      <c r="Z14" s="11">
        <v>5</v>
      </c>
      <c r="AA14" s="41">
        <v>7</v>
      </c>
      <c r="AB14" s="6">
        <f t="shared" si="9"/>
        <v>22</v>
      </c>
    </row>
    <row r="15" spans="1:28" x14ac:dyDescent="0.25">
      <c r="A15" s="28" t="s">
        <v>16</v>
      </c>
      <c r="B15" s="27" t="s">
        <v>308</v>
      </c>
      <c r="C15" s="56">
        <f t="shared" si="0"/>
        <v>0</v>
      </c>
      <c r="D15" s="56">
        <f t="shared" si="1"/>
        <v>1</v>
      </c>
      <c r="E15" s="56">
        <f t="shared" si="2"/>
        <v>0</v>
      </c>
      <c r="F15" s="56">
        <f t="shared" si="3"/>
        <v>4</v>
      </c>
      <c r="G15" s="56">
        <f t="shared" si="4"/>
        <v>0</v>
      </c>
      <c r="H15" s="56">
        <f t="shared" si="5"/>
        <v>3</v>
      </c>
      <c r="I15" s="56">
        <f t="shared" si="6"/>
        <v>8</v>
      </c>
      <c r="J15" s="56">
        <f t="shared" si="7"/>
        <v>0</v>
      </c>
      <c r="K15" s="56">
        <f t="shared" si="8"/>
        <v>2</v>
      </c>
      <c r="L15" s="78">
        <v>8</v>
      </c>
      <c r="M15" s="36">
        <v>6</v>
      </c>
      <c r="N15" s="36">
        <v>4</v>
      </c>
      <c r="O15" s="36">
        <v>4</v>
      </c>
      <c r="P15" s="36">
        <v>6</v>
      </c>
      <c r="Q15" s="36">
        <v>8</v>
      </c>
      <c r="R15" s="36">
        <v>10</v>
      </c>
      <c r="S15" s="36">
        <v>8</v>
      </c>
      <c r="T15" s="36">
        <v>7</v>
      </c>
      <c r="U15" s="36">
        <v>4</v>
      </c>
      <c r="V15" s="36">
        <v>6</v>
      </c>
      <c r="W15" s="36">
        <v>11</v>
      </c>
      <c r="X15" s="36">
        <v>7</v>
      </c>
      <c r="Y15" s="36">
        <v>10</v>
      </c>
      <c r="Z15" s="36">
        <v>4</v>
      </c>
      <c r="AA15" s="36">
        <v>2</v>
      </c>
      <c r="AB15" s="6">
        <f t="shared" si="9"/>
        <v>20</v>
      </c>
    </row>
    <row r="16" spans="1:28" x14ac:dyDescent="0.25">
      <c r="A16" s="28" t="s">
        <v>17</v>
      </c>
      <c r="B16" s="27" t="s">
        <v>273</v>
      </c>
      <c r="C16" s="56">
        <f t="shared" si="0"/>
        <v>1</v>
      </c>
      <c r="D16" s="56">
        <f t="shared" si="1"/>
        <v>0</v>
      </c>
      <c r="E16" s="56">
        <f t="shared" si="2"/>
        <v>1</v>
      </c>
      <c r="F16" s="56">
        <f t="shared" si="3"/>
        <v>1</v>
      </c>
      <c r="G16" s="56">
        <f t="shared" si="4"/>
        <v>0</v>
      </c>
      <c r="H16" s="56">
        <f t="shared" si="5"/>
        <v>4</v>
      </c>
      <c r="I16" s="56">
        <f t="shared" si="6"/>
        <v>9</v>
      </c>
      <c r="J16" s="56">
        <f t="shared" si="7"/>
        <v>0</v>
      </c>
      <c r="K16" s="56">
        <f t="shared" si="8"/>
        <v>1</v>
      </c>
      <c r="L16" s="78">
        <v>3</v>
      </c>
      <c r="M16" s="41">
        <v>1</v>
      </c>
      <c r="N16" s="41">
        <v>9</v>
      </c>
      <c r="O16" s="41">
        <v>7</v>
      </c>
      <c r="P16" s="41">
        <v>8</v>
      </c>
      <c r="Q16" s="41">
        <v>10</v>
      </c>
      <c r="R16" s="41">
        <v>4</v>
      </c>
      <c r="S16" s="41">
        <v>9</v>
      </c>
      <c r="T16" s="41">
        <v>9</v>
      </c>
      <c r="U16" s="41">
        <v>8</v>
      </c>
      <c r="V16" s="41">
        <v>7</v>
      </c>
      <c r="W16" s="41">
        <v>6</v>
      </c>
      <c r="X16" s="41">
        <v>6</v>
      </c>
      <c r="Y16" s="41">
        <v>6</v>
      </c>
      <c r="Z16" s="41">
        <v>7</v>
      </c>
      <c r="AA16" s="41">
        <v>6</v>
      </c>
      <c r="AB16" s="6">
        <f t="shared" si="9"/>
        <v>18</v>
      </c>
    </row>
    <row r="17" spans="1:28" x14ac:dyDescent="0.25">
      <c r="A17" s="28" t="s">
        <v>31</v>
      </c>
      <c r="B17" s="27" t="s">
        <v>1</v>
      </c>
      <c r="C17" s="56">
        <f t="shared" si="0"/>
        <v>0</v>
      </c>
      <c r="D17" s="56">
        <f t="shared" si="1"/>
        <v>1</v>
      </c>
      <c r="E17" s="56">
        <f t="shared" si="2"/>
        <v>0</v>
      </c>
      <c r="F17" s="56">
        <f t="shared" si="3"/>
        <v>0</v>
      </c>
      <c r="G17" s="56">
        <f t="shared" si="4"/>
        <v>1</v>
      </c>
      <c r="H17" s="56">
        <f t="shared" si="5"/>
        <v>2</v>
      </c>
      <c r="I17" s="56">
        <f t="shared" si="6"/>
        <v>12</v>
      </c>
      <c r="J17" s="56">
        <f t="shared" si="7"/>
        <v>0</v>
      </c>
      <c r="K17" s="56">
        <f t="shared" si="8"/>
        <v>6</v>
      </c>
      <c r="L17" s="78">
        <v>10</v>
      </c>
      <c r="M17" s="41">
        <v>11</v>
      </c>
      <c r="N17" s="41">
        <v>8</v>
      </c>
      <c r="O17" s="41">
        <v>6</v>
      </c>
      <c r="P17" s="41">
        <v>7</v>
      </c>
      <c r="Q17" s="41">
        <v>6</v>
      </c>
      <c r="R17" s="41">
        <v>9</v>
      </c>
      <c r="S17" s="41">
        <v>10</v>
      </c>
      <c r="T17" s="41">
        <v>8</v>
      </c>
      <c r="U17" s="11">
        <v>7</v>
      </c>
      <c r="V17" s="11">
        <v>10</v>
      </c>
      <c r="W17" s="11">
        <v>10</v>
      </c>
      <c r="X17" s="41">
        <v>2</v>
      </c>
      <c r="Y17" s="41">
        <v>5</v>
      </c>
      <c r="Z17" s="11">
        <v>9</v>
      </c>
      <c r="AA17" s="41">
        <v>8</v>
      </c>
      <c r="AB17" s="6">
        <f t="shared" si="9"/>
        <v>9</v>
      </c>
    </row>
    <row r="18" spans="1:28" x14ac:dyDescent="0.25">
      <c r="A18" s="29" t="s">
        <v>32</v>
      </c>
      <c r="B18" s="30" t="s">
        <v>260</v>
      </c>
      <c r="C18" s="103">
        <f t="shared" si="0"/>
        <v>0</v>
      </c>
      <c r="D18" s="103">
        <f t="shared" si="1"/>
        <v>0</v>
      </c>
      <c r="E18" s="103">
        <f t="shared" si="2"/>
        <v>1</v>
      </c>
      <c r="F18" s="103">
        <f t="shared" si="3"/>
        <v>0</v>
      </c>
      <c r="G18" s="103">
        <f t="shared" si="4"/>
        <v>0</v>
      </c>
      <c r="H18" s="103">
        <f t="shared" si="5"/>
        <v>0</v>
      </c>
      <c r="I18" s="103">
        <f t="shared" si="6"/>
        <v>14</v>
      </c>
      <c r="J18" s="103">
        <f t="shared" si="7"/>
        <v>0</v>
      </c>
      <c r="K18" s="103">
        <f t="shared" si="8"/>
        <v>3</v>
      </c>
      <c r="L18" s="53">
        <v>11</v>
      </c>
      <c r="M18" s="42">
        <v>10</v>
      </c>
      <c r="N18" s="42">
        <v>11</v>
      </c>
      <c r="O18" s="42">
        <v>11</v>
      </c>
      <c r="P18" s="42">
        <v>10</v>
      </c>
      <c r="Q18" s="42">
        <v>11</v>
      </c>
      <c r="R18" s="42">
        <v>8</v>
      </c>
      <c r="S18" s="42">
        <v>11</v>
      </c>
      <c r="T18" s="42">
        <v>10</v>
      </c>
      <c r="U18" s="42">
        <v>11</v>
      </c>
      <c r="V18" s="42">
        <v>11</v>
      </c>
      <c r="W18" s="42">
        <v>3</v>
      </c>
      <c r="X18" s="42">
        <v>11</v>
      </c>
      <c r="Y18" s="42">
        <v>11</v>
      </c>
      <c r="Z18" s="42">
        <v>10</v>
      </c>
      <c r="AA18" s="42"/>
      <c r="AB18" s="5">
        <f t="shared" si="9"/>
        <v>3</v>
      </c>
    </row>
    <row r="21" spans="1:28" x14ac:dyDescent="0.25">
      <c r="M21" s="3"/>
    </row>
    <row r="22" spans="1:28" x14ac:dyDescent="0.25">
      <c r="M22" s="3"/>
    </row>
    <row r="23" spans="1:28" x14ac:dyDescent="0.25">
      <c r="M23" s="3"/>
    </row>
    <row r="24" spans="1:28" x14ac:dyDescent="0.25">
      <c r="M24" s="3"/>
    </row>
    <row r="25" spans="1:28" x14ac:dyDescent="0.25">
      <c r="M25" s="3"/>
    </row>
    <row r="26" spans="1:28" x14ac:dyDescent="0.25">
      <c r="M26" s="3"/>
    </row>
    <row r="27" spans="1:28" x14ac:dyDescent="0.25">
      <c r="M27" s="3"/>
    </row>
    <row r="28" spans="1:28" x14ac:dyDescent="0.25">
      <c r="M28" s="3"/>
    </row>
    <row r="29" spans="1:28" x14ac:dyDescent="0.25">
      <c r="M29" s="3"/>
    </row>
    <row r="30" spans="1:28" x14ac:dyDescent="0.25">
      <c r="M30" s="3"/>
    </row>
    <row r="31" spans="1:28" x14ac:dyDescent="0.25">
      <c r="M31" s="3"/>
    </row>
    <row r="32" spans="1:28" x14ac:dyDescent="0.25">
      <c r="M32" s="3"/>
    </row>
    <row r="33" spans="13:13" x14ac:dyDescent="0.25">
      <c r="M33" s="3"/>
    </row>
    <row r="34" spans="13:13" x14ac:dyDescent="0.25">
      <c r="M34" s="3"/>
    </row>
    <row r="35" spans="13:13" x14ac:dyDescent="0.25">
      <c r="M35" s="3"/>
    </row>
    <row r="36" spans="13:13" x14ac:dyDescent="0.25">
      <c r="M36" s="3"/>
    </row>
  </sheetData>
  <sortState ref="B9:AB18">
    <sortCondition descending="1" ref="AB8:AB18"/>
  </sortState>
  <mergeCells count="5">
    <mergeCell ref="A1:AB2"/>
    <mergeCell ref="A3:AB3"/>
    <mergeCell ref="A4:AB4"/>
    <mergeCell ref="A6:B7"/>
    <mergeCell ref="AB6:AB7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topLeftCell="A46" workbookViewId="0">
      <selection activeCell="G85" sqref="G85"/>
    </sheetView>
  </sheetViews>
  <sheetFormatPr defaultRowHeight="15" x14ac:dyDescent="0.25"/>
  <cols>
    <col min="1" max="1" width="3" customWidth="1"/>
    <col min="2" max="2" width="13" customWidth="1"/>
    <col min="3" max="3" width="22.7109375" customWidth="1"/>
    <col min="4" max="4" width="5.140625" customWidth="1"/>
    <col min="5" max="5" width="3" customWidth="1"/>
    <col min="6" max="6" width="13" customWidth="1"/>
    <col min="7" max="7" width="22.7109375" customWidth="1"/>
    <col min="8" max="8" width="5.140625" customWidth="1"/>
    <col min="9" max="9" width="3" customWidth="1"/>
    <col min="10" max="10" width="13" customWidth="1"/>
    <col min="11" max="11" width="22.7109375" customWidth="1"/>
    <col min="12" max="12" width="5.140625" customWidth="1"/>
    <col min="13" max="13" width="3" customWidth="1"/>
    <col min="14" max="14" width="13" customWidth="1"/>
    <col min="15" max="15" width="22.7109375" customWidth="1"/>
    <col min="16" max="16" width="5.140625" customWidth="1"/>
  </cols>
  <sheetData>
    <row r="1" spans="1:16" x14ac:dyDescent="0.25">
      <c r="A1" s="132" t="s">
        <v>201</v>
      </c>
      <c r="B1" s="133"/>
      <c r="C1" s="133"/>
      <c r="D1" s="134"/>
      <c r="E1" s="138" t="s">
        <v>202</v>
      </c>
      <c r="F1" s="138"/>
      <c r="G1" s="138"/>
      <c r="H1" s="139"/>
      <c r="I1" s="138" t="s">
        <v>203</v>
      </c>
      <c r="J1" s="138"/>
      <c r="K1" s="138"/>
      <c r="L1" s="139"/>
      <c r="M1" s="138" t="s">
        <v>204</v>
      </c>
      <c r="N1" s="138"/>
      <c r="O1" s="138"/>
      <c r="P1" s="139"/>
    </row>
    <row r="2" spans="1:16" x14ac:dyDescent="0.25">
      <c r="A2" s="135"/>
      <c r="B2" s="136"/>
      <c r="C2" s="136"/>
      <c r="D2" s="137"/>
      <c r="E2" s="136"/>
      <c r="F2" s="136"/>
      <c r="G2" s="136"/>
      <c r="H2" s="137"/>
      <c r="I2" s="136"/>
      <c r="J2" s="136"/>
      <c r="K2" s="136"/>
      <c r="L2" s="137"/>
      <c r="M2" s="136"/>
      <c r="N2" s="136"/>
      <c r="O2" s="136"/>
      <c r="P2" s="137"/>
    </row>
    <row r="3" spans="1:16" x14ac:dyDescent="0.25">
      <c r="A3" s="79" t="s">
        <v>205</v>
      </c>
      <c r="B3" s="80" t="s">
        <v>206</v>
      </c>
      <c r="C3" s="80" t="s">
        <v>207</v>
      </c>
      <c r="D3" s="81" t="s">
        <v>208</v>
      </c>
      <c r="E3" s="80" t="s">
        <v>205</v>
      </c>
      <c r="F3" s="80" t="s">
        <v>206</v>
      </c>
      <c r="G3" s="80" t="s">
        <v>207</v>
      </c>
      <c r="H3" s="81" t="s">
        <v>208</v>
      </c>
      <c r="I3" s="80" t="s">
        <v>205</v>
      </c>
      <c r="J3" s="80" t="s">
        <v>206</v>
      </c>
      <c r="K3" s="80" t="s">
        <v>207</v>
      </c>
      <c r="L3" s="81" t="s">
        <v>208</v>
      </c>
      <c r="M3" s="80" t="s">
        <v>205</v>
      </c>
      <c r="N3" s="80" t="s">
        <v>206</v>
      </c>
      <c r="O3" s="80" t="s">
        <v>207</v>
      </c>
      <c r="P3" s="81" t="s">
        <v>208</v>
      </c>
    </row>
    <row r="4" spans="1:16" x14ac:dyDescent="0.25">
      <c r="A4" s="82" t="s">
        <v>7</v>
      </c>
      <c r="B4" s="83" t="s">
        <v>14</v>
      </c>
      <c r="C4" s="84" t="s">
        <v>101</v>
      </c>
      <c r="D4" s="85">
        <v>61</v>
      </c>
      <c r="E4" s="86" t="s">
        <v>7</v>
      </c>
      <c r="F4" s="83" t="s">
        <v>1</v>
      </c>
      <c r="G4" s="84" t="s">
        <v>84</v>
      </c>
      <c r="H4" s="85">
        <v>70.5</v>
      </c>
      <c r="I4" s="86" t="s">
        <v>7</v>
      </c>
      <c r="J4" s="83" t="s">
        <v>1</v>
      </c>
      <c r="K4" s="84" t="s">
        <v>209</v>
      </c>
      <c r="L4" s="85">
        <v>84.5</v>
      </c>
      <c r="M4" s="86" t="s">
        <v>7</v>
      </c>
      <c r="N4" s="83" t="s">
        <v>1</v>
      </c>
      <c r="O4" s="84" t="s">
        <v>43</v>
      </c>
      <c r="P4" s="85">
        <v>68</v>
      </c>
    </row>
    <row r="5" spans="1:16" x14ac:dyDescent="0.25">
      <c r="A5" s="82" t="s">
        <v>7</v>
      </c>
      <c r="B5" s="83" t="s">
        <v>18</v>
      </c>
      <c r="C5" s="84" t="s">
        <v>98</v>
      </c>
      <c r="D5" s="85">
        <v>61</v>
      </c>
      <c r="E5" s="86" t="s">
        <v>8</v>
      </c>
      <c r="F5" s="83" t="s">
        <v>2</v>
      </c>
      <c r="G5" s="84" t="s">
        <v>92</v>
      </c>
      <c r="H5" s="85">
        <v>66.5</v>
      </c>
      <c r="I5" s="86" t="s">
        <v>8</v>
      </c>
      <c r="J5" s="83" t="s">
        <v>2</v>
      </c>
      <c r="K5" s="84" t="s">
        <v>81</v>
      </c>
      <c r="L5" s="85">
        <v>83.5</v>
      </c>
      <c r="M5" s="86" t="s">
        <v>8</v>
      </c>
      <c r="N5" s="83" t="s">
        <v>41</v>
      </c>
      <c r="O5" s="84" t="s">
        <v>51</v>
      </c>
      <c r="P5" s="85">
        <v>66.5</v>
      </c>
    </row>
    <row r="6" spans="1:16" x14ac:dyDescent="0.25">
      <c r="A6" s="82" t="s">
        <v>9</v>
      </c>
      <c r="B6" s="83" t="s">
        <v>4</v>
      </c>
      <c r="C6" s="84" t="s">
        <v>99</v>
      </c>
      <c r="D6" s="85">
        <v>60.5</v>
      </c>
      <c r="E6" s="86" t="s">
        <v>9</v>
      </c>
      <c r="F6" s="83" t="s">
        <v>105</v>
      </c>
      <c r="G6" s="84" t="s">
        <v>39</v>
      </c>
      <c r="H6" s="85">
        <v>66</v>
      </c>
      <c r="I6" s="86" t="s">
        <v>9</v>
      </c>
      <c r="J6" s="83" t="s">
        <v>105</v>
      </c>
      <c r="K6" s="84" t="s">
        <v>210</v>
      </c>
      <c r="L6" s="85">
        <v>82.5</v>
      </c>
      <c r="M6" s="86" t="s">
        <v>9</v>
      </c>
      <c r="N6" s="83" t="s">
        <v>38</v>
      </c>
      <c r="O6" s="84" t="s">
        <v>45</v>
      </c>
      <c r="P6" s="85">
        <v>65.5</v>
      </c>
    </row>
    <row r="7" spans="1:16" x14ac:dyDescent="0.25">
      <c r="A7" s="82" t="s">
        <v>9</v>
      </c>
      <c r="B7" s="83" t="s">
        <v>93</v>
      </c>
      <c r="C7" s="84" t="s">
        <v>211</v>
      </c>
      <c r="D7" s="85">
        <v>60.5</v>
      </c>
      <c r="E7" s="86" t="s">
        <v>10</v>
      </c>
      <c r="F7" s="83" t="s">
        <v>4</v>
      </c>
      <c r="G7" s="84" t="s">
        <v>89</v>
      </c>
      <c r="H7" s="85">
        <v>63.5</v>
      </c>
      <c r="I7" s="86" t="s">
        <v>10</v>
      </c>
      <c r="J7" s="83" t="s">
        <v>41</v>
      </c>
      <c r="K7" s="84" t="s">
        <v>79</v>
      </c>
      <c r="L7" s="85">
        <v>81</v>
      </c>
      <c r="M7" s="86" t="s">
        <v>10</v>
      </c>
      <c r="N7" s="83" t="s">
        <v>2</v>
      </c>
      <c r="O7" s="84" t="s">
        <v>53</v>
      </c>
      <c r="P7" s="85">
        <v>63.5</v>
      </c>
    </row>
    <row r="8" spans="1:16" x14ac:dyDescent="0.25">
      <c r="A8" s="82" t="s">
        <v>11</v>
      </c>
      <c r="B8" s="83" t="s">
        <v>1</v>
      </c>
      <c r="C8" s="84" t="s">
        <v>94</v>
      </c>
      <c r="D8" s="85">
        <v>59.5</v>
      </c>
      <c r="E8" s="86" t="s">
        <v>11</v>
      </c>
      <c r="F8" s="83" t="s">
        <v>5</v>
      </c>
      <c r="G8" s="84" t="s">
        <v>212</v>
      </c>
      <c r="H8" s="85">
        <v>60.5</v>
      </c>
      <c r="I8" s="86" t="s">
        <v>10</v>
      </c>
      <c r="J8" s="83" t="s">
        <v>4</v>
      </c>
      <c r="K8" s="84" t="s">
        <v>77</v>
      </c>
      <c r="L8" s="85">
        <v>81</v>
      </c>
      <c r="M8" s="86" t="s">
        <v>11</v>
      </c>
      <c r="N8" s="83" t="s">
        <v>5</v>
      </c>
      <c r="O8" s="84" t="s">
        <v>48</v>
      </c>
      <c r="P8" s="87">
        <v>63.25</v>
      </c>
    </row>
    <row r="9" spans="1:16" x14ac:dyDescent="0.25">
      <c r="A9" s="82" t="s">
        <v>11</v>
      </c>
      <c r="B9" s="83" t="s">
        <v>2</v>
      </c>
      <c r="C9" s="84" t="s">
        <v>102</v>
      </c>
      <c r="D9" s="85">
        <v>59.5</v>
      </c>
      <c r="E9" s="86" t="s">
        <v>12</v>
      </c>
      <c r="F9" s="83" t="s">
        <v>93</v>
      </c>
      <c r="G9" s="84" t="s">
        <v>85</v>
      </c>
      <c r="H9" s="85">
        <v>58.5</v>
      </c>
      <c r="I9" s="86" t="s">
        <v>12</v>
      </c>
      <c r="J9" s="83" t="s">
        <v>37</v>
      </c>
      <c r="K9" s="84" t="s">
        <v>70</v>
      </c>
      <c r="L9" s="85">
        <v>75.5</v>
      </c>
      <c r="M9" s="86" t="s">
        <v>12</v>
      </c>
      <c r="N9" s="83" t="s">
        <v>105</v>
      </c>
      <c r="O9" s="84" t="s">
        <v>46</v>
      </c>
      <c r="P9" s="85">
        <v>60.5</v>
      </c>
    </row>
    <row r="10" spans="1:16" x14ac:dyDescent="0.25">
      <c r="A10" s="82" t="s">
        <v>13</v>
      </c>
      <c r="B10" s="83" t="s">
        <v>33</v>
      </c>
      <c r="C10" s="84" t="s">
        <v>100</v>
      </c>
      <c r="D10" s="85">
        <v>56</v>
      </c>
      <c r="E10" s="86" t="s">
        <v>13</v>
      </c>
      <c r="F10" s="83" t="s">
        <v>33</v>
      </c>
      <c r="G10" s="84" t="s">
        <v>90</v>
      </c>
      <c r="H10" s="85">
        <v>54.5</v>
      </c>
      <c r="I10" s="86" t="s">
        <v>13</v>
      </c>
      <c r="J10" s="83" t="s">
        <v>6</v>
      </c>
      <c r="K10" s="84" t="s">
        <v>74</v>
      </c>
      <c r="L10" s="85">
        <v>74</v>
      </c>
      <c r="M10" s="86" t="s">
        <v>13</v>
      </c>
      <c r="N10" s="83" t="s">
        <v>6</v>
      </c>
      <c r="O10" s="84" t="s">
        <v>47</v>
      </c>
      <c r="P10" s="87">
        <v>59.75</v>
      </c>
    </row>
    <row r="11" spans="1:16" x14ac:dyDescent="0.25">
      <c r="A11" s="82" t="s">
        <v>16</v>
      </c>
      <c r="B11" s="83" t="s">
        <v>5</v>
      </c>
      <c r="C11" s="84" t="s">
        <v>96</v>
      </c>
      <c r="D11" s="85">
        <v>51</v>
      </c>
      <c r="E11" s="86" t="s">
        <v>16</v>
      </c>
      <c r="F11" s="83" t="s">
        <v>18</v>
      </c>
      <c r="G11" s="84" t="s">
        <v>88</v>
      </c>
      <c r="H11" s="85">
        <v>51</v>
      </c>
      <c r="I11" s="86" t="s">
        <v>16</v>
      </c>
      <c r="J11" s="83" t="s">
        <v>14</v>
      </c>
      <c r="K11" s="84" t="s">
        <v>80</v>
      </c>
      <c r="L11" s="85">
        <v>72</v>
      </c>
      <c r="M11" s="86" t="s">
        <v>13</v>
      </c>
      <c r="N11" s="83" t="s">
        <v>14</v>
      </c>
      <c r="O11" s="84" t="s">
        <v>52</v>
      </c>
      <c r="P11" s="87">
        <v>59.75</v>
      </c>
    </row>
    <row r="12" spans="1:16" x14ac:dyDescent="0.25">
      <c r="A12" s="82" t="s">
        <v>17</v>
      </c>
      <c r="B12" s="83" t="s">
        <v>6</v>
      </c>
      <c r="C12" s="84" t="s">
        <v>97</v>
      </c>
      <c r="D12" s="85">
        <v>44</v>
      </c>
      <c r="E12" s="86" t="s">
        <v>17</v>
      </c>
      <c r="F12" s="83" t="s">
        <v>83</v>
      </c>
      <c r="G12" s="84" t="s">
        <v>213</v>
      </c>
      <c r="H12" s="85">
        <v>45</v>
      </c>
      <c r="I12" s="86" t="s">
        <v>17</v>
      </c>
      <c r="J12" s="83" t="s">
        <v>5</v>
      </c>
      <c r="K12" s="84" t="s">
        <v>214</v>
      </c>
      <c r="L12" s="85">
        <v>71</v>
      </c>
      <c r="M12" s="86" t="s">
        <v>17</v>
      </c>
      <c r="N12" s="83" t="s">
        <v>4</v>
      </c>
      <c r="O12" s="84" t="s">
        <v>49</v>
      </c>
      <c r="P12" s="85">
        <v>57</v>
      </c>
    </row>
    <row r="13" spans="1:16" x14ac:dyDescent="0.25">
      <c r="A13" s="82"/>
      <c r="D13" s="88"/>
      <c r="E13" s="86" t="s">
        <v>31</v>
      </c>
      <c r="F13" s="83" t="s">
        <v>6</v>
      </c>
      <c r="G13" s="84" t="s">
        <v>215</v>
      </c>
      <c r="H13" s="85">
        <v>44.5</v>
      </c>
      <c r="I13" s="86" t="s">
        <v>31</v>
      </c>
      <c r="J13" s="83" t="s">
        <v>216</v>
      </c>
      <c r="K13" s="84" t="s">
        <v>78</v>
      </c>
      <c r="L13" s="85">
        <v>69.5</v>
      </c>
      <c r="M13" s="86" t="s">
        <v>31</v>
      </c>
      <c r="N13" s="83" t="s">
        <v>15</v>
      </c>
      <c r="O13" s="84" t="s">
        <v>44</v>
      </c>
      <c r="P13" s="85">
        <v>56</v>
      </c>
    </row>
    <row r="14" spans="1:16" x14ac:dyDescent="0.25">
      <c r="A14" s="89"/>
      <c r="D14" s="90"/>
      <c r="H14" s="90"/>
      <c r="I14" s="86" t="s">
        <v>32</v>
      </c>
      <c r="J14" s="83" t="s">
        <v>38</v>
      </c>
      <c r="K14" s="84" t="s">
        <v>72</v>
      </c>
      <c r="L14" s="85">
        <v>67.5</v>
      </c>
      <c r="M14" s="86"/>
      <c r="N14" s="83"/>
      <c r="O14" s="84"/>
      <c r="P14" s="85"/>
    </row>
    <row r="15" spans="1:16" x14ac:dyDescent="0.25">
      <c r="A15" s="89"/>
      <c r="D15" s="90"/>
      <c r="H15" s="90"/>
      <c r="I15" s="86" t="s">
        <v>154</v>
      </c>
      <c r="J15" s="83" t="s">
        <v>18</v>
      </c>
      <c r="K15" s="84" t="s">
        <v>76</v>
      </c>
      <c r="L15" s="85">
        <v>67.5</v>
      </c>
      <c r="M15" s="86" t="s">
        <v>217</v>
      </c>
      <c r="N15" s="83" t="s">
        <v>40</v>
      </c>
      <c r="O15" s="84" t="s">
        <v>50</v>
      </c>
      <c r="P15" s="85"/>
    </row>
    <row r="16" spans="1:16" x14ac:dyDescent="0.25">
      <c r="A16" s="91"/>
      <c r="B16" s="92"/>
      <c r="C16" s="92"/>
      <c r="D16" s="93"/>
      <c r="E16" s="92"/>
      <c r="F16" s="92"/>
      <c r="G16" s="92"/>
      <c r="H16" s="93"/>
      <c r="I16" s="92"/>
      <c r="J16" s="92"/>
      <c r="K16" s="92"/>
      <c r="L16" s="93"/>
      <c r="M16" s="94" t="s">
        <v>217</v>
      </c>
      <c r="N16" s="95" t="s">
        <v>37</v>
      </c>
      <c r="O16" s="96" t="s">
        <v>42</v>
      </c>
      <c r="P16" s="93"/>
    </row>
    <row r="17" spans="1:16" x14ac:dyDescent="0.25">
      <c r="A17" s="132" t="s">
        <v>218</v>
      </c>
      <c r="B17" s="133"/>
      <c r="C17" s="133"/>
      <c r="D17" s="134"/>
      <c r="E17" s="132" t="s">
        <v>219</v>
      </c>
      <c r="F17" s="133"/>
      <c r="G17" s="133"/>
      <c r="H17" s="134"/>
      <c r="I17" s="132" t="s">
        <v>220</v>
      </c>
      <c r="J17" s="133"/>
      <c r="K17" s="133"/>
      <c r="L17" s="134"/>
      <c r="M17" s="132" t="s">
        <v>221</v>
      </c>
      <c r="N17" s="133"/>
      <c r="O17" s="133"/>
      <c r="P17" s="134"/>
    </row>
    <row r="18" spans="1:16" x14ac:dyDescent="0.25">
      <c r="A18" s="135"/>
      <c r="B18" s="136"/>
      <c r="C18" s="136"/>
      <c r="D18" s="137"/>
      <c r="E18" s="135"/>
      <c r="F18" s="136"/>
      <c r="G18" s="136"/>
      <c r="H18" s="137"/>
      <c r="I18" s="135"/>
      <c r="J18" s="136"/>
      <c r="K18" s="136"/>
      <c r="L18" s="137"/>
      <c r="M18" s="135"/>
      <c r="N18" s="136"/>
      <c r="O18" s="136"/>
      <c r="P18" s="137"/>
    </row>
    <row r="19" spans="1:16" x14ac:dyDescent="0.25">
      <c r="A19" s="79" t="s">
        <v>205</v>
      </c>
      <c r="B19" s="80" t="s">
        <v>206</v>
      </c>
      <c r="C19" s="80" t="s">
        <v>207</v>
      </c>
      <c r="D19" s="81" t="s">
        <v>208</v>
      </c>
      <c r="E19" s="80" t="s">
        <v>205</v>
      </c>
      <c r="F19" s="80" t="s">
        <v>206</v>
      </c>
      <c r="G19" s="80" t="s">
        <v>207</v>
      </c>
      <c r="H19" s="81" t="s">
        <v>208</v>
      </c>
      <c r="I19" s="80" t="s">
        <v>205</v>
      </c>
      <c r="J19" s="80" t="s">
        <v>206</v>
      </c>
      <c r="K19" s="80" t="s">
        <v>207</v>
      </c>
      <c r="L19" s="81" t="s">
        <v>208</v>
      </c>
      <c r="M19" s="80" t="s">
        <v>205</v>
      </c>
      <c r="N19" s="80" t="s">
        <v>206</v>
      </c>
      <c r="O19" s="80" t="s">
        <v>207</v>
      </c>
      <c r="P19" s="81" t="s">
        <v>208</v>
      </c>
    </row>
    <row r="20" spans="1:16" x14ac:dyDescent="0.25">
      <c r="A20" s="86" t="s">
        <v>7</v>
      </c>
      <c r="B20" s="83" t="s">
        <v>1</v>
      </c>
      <c r="C20" s="84" t="s">
        <v>222</v>
      </c>
      <c r="D20" s="85">
        <v>88</v>
      </c>
      <c r="E20" s="86" t="s">
        <v>7</v>
      </c>
      <c r="F20" s="83" t="s">
        <v>1</v>
      </c>
      <c r="G20" s="84" t="s">
        <v>25</v>
      </c>
      <c r="H20" s="85">
        <v>77.5</v>
      </c>
      <c r="I20" s="86" t="s">
        <v>7</v>
      </c>
      <c r="J20" s="83" t="s">
        <v>1</v>
      </c>
      <c r="K20" s="84" t="s">
        <v>223</v>
      </c>
      <c r="L20" s="85">
        <v>80</v>
      </c>
      <c r="M20" s="86" t="s">
        <v>7</v>
      </c>
      <c r="N20" s="83" t="s">
        <v>14</v>
      </c>
      <c r="O20" s="84" t="s">
        <v>141</v>
      </c>
      <c r="P20" s="85">
        <v>51.5</v>
      </c>
    </row>
    <row r="21" spans="1:16" x14ac:dyDescent="0.25">
      <c r="A21" s="86" t="s">
        <v>8</v>
      </c>
      <c r="B21" s="83" t="s">
        <v>33</v>
      </c>
      <c r="C21" s="84" t="s">
        <v>64</v>
      </c>
      <c r="D21" s="85">
        <v>80</v>
      </c>
      <c r="E21" s="86" t="s">
        <v>8</v>
      </c>
      <c r="F21" s="83" t="s">
        <v>20</v>
      </c>
      <c r="G21" s="84" t="s">
        <v>224</v>
      </c>
      <c r="H21" s="85">
        <v>71</v>
      </c>
      <c r="I21" s="86" t="s">
        <v>8</v>
      </c>
      <c r="J21" s="83" t="s">
        <v>5</v>
      </c>
      <c r="K21" s="97" t="s">
        <v>225</v>
      </c>
      <c r="L21" s="85">
        <v>75.5</v>
      </c>
      <c r="M21" s="86" t="s">
        <v>8</v>
      </c>
      <c r="N21" s="83" t="s">
        <v>4</v>
      </c>
      <c r="O21" s="84" t="s">
        <v>138</v>
      </c>
      <c r="P21" s="85">
        <v>49</v>
      </c>
    </row>
    <row r="22" spans="1:16" x14ac:dyDescent="0.25">
      <c r="A22" s="86" t="s">
        <v>9</v>
      </c>
      <c r="B22" s="83" t="s">
        <v>41</v>
      </c>
      <c r="C22" s="84" t="s">
        <v>66</v>
      </c>
      <c r="D22" s="85">
        <v>79</v>
      </c>
      <c r="E22" s="86" t="s">
        <v>9</v>
      </c>
      <c r="F22" s="83" t="s">
        <v>5</v>
      </c>
      <c r="G22" s="84" t="s">
        <v>226</v>
      </c>
      <c r="H22" s="85">
        <v>70</v>
      </c>
      <c r="I22" s="86" t="s">
        <v>9</v>
      </c>
      <c r="J22" s="1" t="s">
        <v>227</v>
      </c>
      <c r="K22" s="84" t="s">
        <v>126</v>
      </c>
      <c r="L22" s="85">
        <v>75</v>
      </c>
      <c r="M22" s="86" t="s">
        <v>9</v>
      </c>
      <c r="N22" s="83" t="s">
        <v>2</v>
      </c>
      <c r="O22" s="84" t="s">
        <v>142</v>
      </c>
      <c r="P22" s="85">
        <v>47</v>
      </c>
    </row>
    <row r="23" spans="1:16" x14ac:dyDescent="0.25">
      <c r="A23" s="86" t="s">
        <v>10</v>
      </c>
      <c r="B23" s="83" t="s">
        <v>4</v>
      </c>
      <c r="C23" s="84" t="s">
        <v>63</v>
      </c>
      <c r="D23" s="85">
        <v>77.5</v>
      </c>
      <c r="E23" s="86" t="s">
        <v>10</v>
      </c>
      <c r="F23" s="83" t="s">
        <v>33</v>
      </c>
      <c r="G23" s="84" t="s">
        <v>34</v>
      </c>
      <c r="H23" s="85">
        <v>69</v>
      </c>
      <c r="I23" s="86" t="s">
        <v>10</v>
      </c>
      <c r="J23" s="83" t="s">
        <v>127</v>
      </c>
      <c r="K23" s="84" t="s">
        <v>128</v>
      </c>
      <c r="L23" s="85">
        <v>75</v>
      </c>
      <c r="M23" s="86" t="s">
        <v>10</v>
      </c>
      <c r="N23" s="83" t="s">
        <v>18</v>
      </c>
      <c r="O23" s="84" t="s">
        <v>134</v>
      </c>
      <c r="P23" s="85">
        <v>46.5</v>
      </c>
    </row>
    <row r="24" spans="1:16" x14ac:dyDescent="0.25">
      <c r="A24" s="86" t="s">
        <v>11</v>
      </c>
      <c r="B24" s="83" t="s">
        <v>14</v>
      </c>
      <c r="C24" s="84" t="s">
        <v>67</v>
      </c>
      <c r="D24" s="85">
        <v>77</v>
      </c>
      <c r="E24" s="86" t="s">
        <v>10</v>
      </c>
      <c r="F24" s="83" t="s">
        <v>21</v>
      </c>
      <c r="G24" s="84" t="s">
        <v>132</v>
      </c>
      <c r="H24" s="85">
        <v>67</v>
      </c>
      <c r="I24" s="86" t="s">
        <v>11</v>
      </c>
      <c r="J24" s="83" t="s">
        <v>6</v>
      </c>
      <c r="K24" s="84" t="s">
        <v>123</v>
      </c>
      <c r="L24" s="85">
        <v>73</v>
      </c>
      <c r="M24" s="86" t="s">
        <v>11</v>
      </c>
      <c r="N24" s="83" t="s">
        <v>1</v>
      </c>
      <c r="O24" s="84" t="s">
        <v>135</v>
      </c>
      <c r="P24" s="98">
        <v>46</v>
      </c>
    </row>
    <row r="25" spans="1:16" x14ac:dyDescent="0.25">
      <c r="A25" s="86" t="s">
        <v>12</v>
      </c>
      <c r="B25" s="83" t="s">
        <v>93</v>
      </c>
      <c r="C25" s="84" t="s">
        <v>60</v>
      </c>
      <c r="D25" s="85">
        <v>76</v>
      </c>
      <c r="E25" s="86" t="s">
        <v>12</v>
      </c>
      <c r="F25" s="83" t="s">
        <v>15</v>
      </c>
      <c r="G25" s="84" t="s">
        <v>26</v>
      </c>
      <c r="H25" s="85">
        <v>65.5</v>
      </c>
      <c r="I25" s="86" t="s">
        <v>12</v>
      </c>
      <c r="J25" s="83" t="s">
        <v>2</v>
      </c>
      <c r="K25" s="84" t="s">
        <v>228</v>
      </c>
      <c r="L25" s="85">
        <v>70.5</v>
      </c>
      <c r="M25" s="86" t="s">
        <v>12</v>
      </c>
      <c r="N25" s="83" t="s">
        <v>6</v>
      </c>
      <c r="O25" s="84" t="s">
        <v>137</v>
      </c>
      <c r="P25" s="85">
        <v>43.5</v>
      </c>
    </row>
    <row r="26" spans="1:16" x14ac:dyDescent="0.25">
      <c r="A26" s="86" t="s">
        <v>13</v>
      </c>
      <c r="B26" s="83" t="s">
        <v>40</v>
      </c>
      <c r="C26" s="84" t="s">
        <v>65</v>
      </c>
      <c r="D26" s="85">
        <v>72.5</v>
      </c>
      <c r="E26" s="86" t="s">
        <v>13</v>
      </c>
      <c r="F26" s="83" t="s">
        <v>22</v>
      </c>
      <c r="G26" s="84" t="s">
        <v>104</v>
      </c>
      <c r="H26" s="85">
        <v>63</v>
      </c>
      <c r="I26" s="86" t="s">
        <v>13</v>
      </c>
      <c r="J26" s="83" t="s">
        <v>22</v>
      </c>
      <c r="K26" s="84" t="s">
        <v>129</v>
      </c>
      <c r="L26" s="85">
        <v>69</v>
      </c>
      <c r="M26" s="86" t="s">
        <v>13</v>
      </c>
      <c r="N26" s="83" t="s">
        <v>15</v>
      </c>
      <c r="O26" s="84" t="s">
        <v>136</v>
      </c>
      <c r="P26" s="98">
        <v>37.5</v>
      </c>
    </row>
    <row r="27" spans="1:16" x14ac:dyDescent="0.25">
      <c r="A27" s="86" t="s">
        <v>16</v>
      </c>
      <c r="B27" s="83" t="s">
        <v>37</v>
      </c>
      <c r="C27" s="84" t="s">
        <v>229</v>
      </c>
      <c r="D27" s="85">
        <v>71.5</v>
      </c>
      <c r="E27" s="86" t="s">
        <v>16</v>
      </c>
      <c r="F27" s="83" t="s">
        <v>4</v>
      </c>
      <c r="G27" s="84" t="s">
        <v>28</v>
      </c>
      <c r="H27" s="85">
        <v>63</v>
      </c>
      <c r="I27" s="86" t="s">
        <v>16</v>
      </c>
      <c r="J27" s="83" t="s">
        <v>118</v>
      </c>
      <c r="K27" s="84" t="s">
        <v>119</v>
      </c>
      <c r="L27" s="85">
        <v>66.5</v>
      </c>
      <c r="M27" s="86" t="s">
        <v>16</v>
      </c>
      <c r="N27" s="83" t="s">
        <v>230</v>
      </c>
      <c r="O27" s="84" t="s">
        <v>140</v>
      </c>
      <c r="P27" s="98">
        <v>34</v>
      </c>
    </row>
    <row r="28" spans="1:16" x14ac:dyDescent="0.25">
      <c r="A28" s="86" t="s">
        <v>17</v>
      </c>
      <c r="B28" s="83" t="s">
        <v>2</v>
      </c>
      <c r="C28" s="84" t="s">
        <v>231</v>
      </c>
      <c r="D28" s="85">
        <v>67.5</v>
      </c>
      <c r="E28" s="86" t="s">
        <v>16</v>
      </c>
      <c r="F28" s="83" t="s">
        <v>6</v>
      </c>
      <c r="G28" s="84" t="s">
        <v>27</v>
      </c>
      <c r="H28" s="85">
        <v>63</v>
      </c>
      <c r="I28" s="86" t="s">
        <v>17</v>
      </c>
      <c r="J28" s="83" t="s">
        <v>4</v>
      </c>
      <c r="K28" s="84" t="s">
        <v>124</v>
      </c>
      <c r="L28" s="85">
        <v>65.5</v>
      </c>
      <c r="M28" s="86"/>
      <c r="N28" s="83"/>
      <c r="O28" s="84"/>
      <c r="P28" s="85"/>
    </row>
    <row r="29" spans="1:16" x14ac:dyDescent="0.25">
      <c r="A29" s="86" t="s">
        <v>31</v>
      </c>
      <c r="B29" s="83" t="s">
        <v>6</v>
      </c>
      <c r="C29" s="84" t="s">
        <v>62</v>
      </c>
      <c r="D29" s="85">
        <v>66.5</v>
      </c>
      <c r="E29" s="86" t="s">
        <v>31</v>
      </c>
      <c r="F29" s="83" t="s">
        <v>2</v>
      </c>
      <c r="G29" s="84" t="s">
        <v>29</v>
      </c>
      <c r="H29" s="85">
        <v>62.5</v>
      </c>
      <c r="I29" s="86" t="s">
        <v>31</v>
      </c>
      <c r="J29" s="83" t="s">
        <v>18</v>
      </c>
      <c r="K29" s="84" t="s">
        <v>117</v>
      </c>
      <c r="L29" s="85">
        <v>58</v>
      </c>
      <c r="M29" s="86"/>
      <c r="N29" s="83"/>
      <c r="O29" s="84"/>
      <c r="P29" s="85"/>
    </row>
    <row r="30" spans="1:16" x14ac:dyDescent="0.25">
      <c r="A30" s="86" t="s">
        <v>32</v>
      </c>
      <c r="B30" s="83" t="s">
        <v>15</v>
      </c>
      <c r="C30" s="84" t="s">
        <v>59</v>
      </c>
      <c r="D30" s="85">
        <v>63.5</v>
      </c>
      <c r="E30" s="86" t="s">
        <v>32</v>
      </c>
      <c r="F30" s="83" t="s">
        <v>14</v>
      </c>
      <c r="G30" s="84" t="s">
        <v>35</v>
      </c>
      <c r="H30" s="85">
        <v>61</v>
      </c>
      <c r="I30" s="86" t="s">
        <v>32</v>
      </c>
      <c r="J30" s="83" t="s">
        <v>14</v>
      </c>
      <c r="K30" s="84" t="s">
        <v>130</v>
      </c>
      <c r="L30" s="85">
        <v>43</v>
      </c>
      <c r="M30" s="86"/>
      <c r="N30" s="83"/>
      <c r="O30" s="83"/>
      <c r="P30" s="85"/>
    </row>
    <row r="31" spans="1:16" x14ac:dyDescent="0.25">
      <c r="A31" s="86" t="s">
        <v>154</v>
      </c>
      <c r="B31" s="83" t="s">
        <v>5</v>
      </c>
      <c r="C31" s="84" t="s">
        <v>61</v>
      </c>
      <c r="D31" s="85">
        <v>59</v>
      </c>
      <c r="E31" s="86" t="s">
        <v>154</v>
      </c>
      <c r="F31" s="83" t="s">
        <v>18</v>
      </c>
      <c r="G31" s="84" t="s">
        <v>23</v>
      </c>
      <c r="H31" s="85">
        <v>54</v>
      </c>
      <c r="I31" s="86" t="s">
        <v>154</v>
      </c>
      <c r="J31" s="83" t="s">
        <v>15</v>
      </c>
      <c r="K31" s="84" t="s">
        <v>121</v>
      </c>
      <c r="L31" s="85">
        <v>41</v>
      </c>
      <c r="M31" s="86"/>
      <c r="N31" s="83"/>
      <c r="O31" s="83"/>
      <c r="P31" s="85"/>
    </row>
    <row r="32" spans="1:16" x14ac:dyDescent="0.25">
      <c r="A32" s="99" t="s">
        <v>155</v>
      </c>
      <c r="B32" s="95" t="s">
        <v>18</v>
      </c>
      <c r="C32" s="96" t="s">
        <v>232</v>
      </c>
      <c r="D32" s="100">
        <v>58</v>
      </c>
      <c r="E32" s="92"/>
      <c r="F32" s="92"/>
      <c r="G32" s="92"/>
      <c r="H32" s="93"/>
      <c r="I32" s="92"/>
      <c r="J32" s="92"/>
      <c r="K32" s="92"/>
      <c r="L32" s="93"/>
      <c r="M32" s="94"/>
      <c r="N32" s="95"/>
      <c r="O32" s="95"/>
      <c r="P32" s="93"/>
    </row>
    <row r="33" spans="1:16" x14ac:dyDescent="0.25">
      <c r="A33" s="132" t="s">
        <v>233</v>
      </c>
      <c r="B33" s="133"/>
      <c r="C33" s="133"/>
      <c r="D33" s="134"/>
      <c r="E33" s="132" t="s">
        <v>234</v>
      </c>
      <c r="F33" s="133"/>
      <c r="G33" s="133"/>
      <c r="H33" s="134"/>
      <c r="I33" s="132" t="s">
        <v>248</v>
      </c>
      <c r="J33" s="133"/>
      <c r="K33" s="133"/>
      <c r="L33" s="134"/>
      <c r="M33" s="132" t="s">
        <v>268</v>
      </c>
      <c r="N33" s="133"/>
      <c r="O33" s="133"/>
      <c r="P33" s="134"/>
    </row>
    <row r="34" spans="1:16" x14ac:dyDescent="0.25">
      <c r="A34" s="135"/>
      <c r="B34" s="136"/>
      <c r="C34" s="136"/>
      <c r="D34" s="137"/>
      <c r="E34" s="135"/>
      <c r="F34" s="136"/>
      <c r="G34" s="136"/>
      <c r="H34" s="137"/>
      <c r="I34" s="135"/>
      <c r="J34" s="136"/>
      <c r="K34" s="136"/>
      <c r="L34" s="137"/>
      <c r="M34" s="135"/>
      <c r="N34" s="136"/>
      <c r="O34" s="136"/>
      <c r="P34" s="137"/>
    </row>
    <row r="35" spans="1:16" x14ac:dyDescent="0.25">
      <c r="A35" s="80" t="s">
        <v>205</v>
      </c>
      <c r="B35" s="80" t="s">
        <v>206</v>
      </c>
      <c r="C35" s="80" t="s">
        <v>207</v>
      </c>
      <c r="D35" s="81" t="s">
        <v>208</v>
      </c>
      <c r="E35" s="80" t="s">
        <v>205</v>
      </c>
      <c r="F35" s="80" t="s">
        <v>206</v>
      </c>
      <c r="G35" s="80" t="s">
        <v>207</v>
      </c>
      <c r="H35" s="81" t="s">
        <v>208</v>
      </c>
      <c r="I35" s="80" t="s">
        <v>205</v>
      </c>
      <c r="J35" s="80" t="s">
        <v>206</v>
      </c>
      <c r="K35" s="80" t="s">
        <v>207</v>
      </c>
      <c r="L35" s="81" t="s">
        <v>208</v>
      </c>
      <c r="M35" s="80" t="s">
        <v>205</v>
      </c>
      <c r="N35" s="80" t="s">
        <v>206</v>
      </c>
      <c r="O35" s="80" t="s">
        <v>207</v>
      </c>
      <c r="P35" s="81" t="s">
        <v>208</v>
      </c>
    </row>
    <row r="36" spans="1:16" x14ac:dyDescent="0.25">
      <c r="A36" s="86" t="s">
        <v>7</v>
      </c>
      <c r="B36" s="83" t="s">
        <v>174</v>
      </c>
      <c r="C36" s="84" t="s">
        <v>179</v>
      </c>
      <c r="D36" s="85">
        <v>53.5</v>
      </c>
      <c r="E36" s="86" t="s">
        <v>7</v>
      </c>
      <c r="F36" s="102" t="s">
        <v>4</v>
      </c>
      <c r="G36" s="84" t="s">
        <v>195</v>
      </c>
      <c r="H36" s="85">
        <v>63</v>
      </c>
      <c r="I36" s="86" t="s">
        <v>7</v>
      </c>
      <c r="J36" s="102" t="s">
        <v>4</v>
      </c>
      <c r="K36" s="84" t="s">
        <v>243</v>
      </c>
      <c r="L36" s="85">
        <v>67.5</v>
      </c>
      <c r="M36" s="86" t="s">
        <v>7</v>
      </c>
      <c r="N36" s="102" t="s">
        <v>187</v>
      </c>
      <c r="O36" s="84" t="s">
        <v>264</v>
      </c>
      <c r="P36" s="85">
        <v>30.5</v>
      </c>
    </row>
    <row r="37" spans="1:16" x14ac:dyDescent="0.25">
      <c r="A37" s="86" t="s">
        <v>8</v>
      </c>
      <c r="B37" s="83" t="s">
        <v>37</v>
      </c>
      <c r="C37" s="84" t="s">
        <v>176</v>
      </c>
      <c r="D37" s="85">
        <v>50.5</v>
      </c>
      <c r="E37" s="86" t="s">
        <v>8</v>
      </c>
      <c r="F37" s="83" t="s">
        <v>2</v>
      </c>
      <c r="G37" s="84" t="s">
        <v>198</v>
      </c>
      <c r="H37" s="85">
        <v>62.5</v>
      </c>
      <c r="I37" s="86" t="s">
        <v>8</v>
      </c>
      <c r="J37" s="83" t="s">
        <v>187</v>
      </c>
      <c r="K37" s="84" t="s">
        <v>242</v>
      </c>
      <c r="L37" s="85">
        <v>65.5</v>
      </c>
      <c r="M37" s="86" t="s">
        <v>8</v>
      </c>
      <c r="N37" s="83" t="s">
        <v>4</v>
      </c>
      <c r="O37" s="84" t="s">
        <v>265</v>
      </c>
      <c r="P37" s="85">
        <v>28.5</v>
      </c>
    </row>
    <row r="38" spans="1:16" x14ac:dyDescent="0.25">
      <c r="A38" s="86" t="s">
        <v>9</v>
      </c>
      <c r="B38" s="83" t="s">
        <v>1</v>
      </c>
      <c r="C38" s="101" t="s">
        <v>235</v>
      </c>
      <c r="D38" s="85">
        <v>48</v>
      </c>
      <c r="E38" s="86" t="s">
        <v>9</v>
      </c>
      <c r="F38" s="83" t="s">
        <v>14</v>
      </c>
      <c r="G38" s="84" t="s">
        <v>197</v>
      </c>
      <c r="H38" s="85">
        <v>62</v>
      </c>
      <c r="I38" s="86" t="s">
        <v>9</v>
      </c>
      <c r="J38" s="83" t="s">
        <v>37</v>
      </c>
      <c r="K38" s="84" t="s">
        <v>249</v>
      </c>
      <c r="L38" s="85">
        <v>65.5</v>
      </c>
      <c r="M38" s="86" t="s">
        <v>9</v>
      </c>
      <c r="N38" s="83" t="s">
        <v>258</v>
      </c>
      <c r="O38" s="84" t="s">
        <v>261</v>
      </c>
      <c r="P38" s="85">
        <v>27.5</v>
      </c>
    </row>
    <row r="39" spans="1:16" x14ac:dyDescent="0.25">
      <c r="A39" s="86" t="s">
        <v>10</v>
      </c>
      <c r="B39" s="83" t="s">
        <v>14</v>
      </c>
      <c r="C39" s="84" t="s">
        <v>182</v>
      </c>
      <c r="D39" s="85">
        <v>47.5</v>
      </c>
      <c r="E39" s="86" t="s">
        <v>10</v>
      </c>
      <c r="F39" s="102" t="s">
        <v>187</v>
      </c>
      <c r="G39" s="84" t="s">
        <v>194</v>
      </c>
      <c r="H39" s="85">
        <v>61.5</v>
      </c>
      <c r="I39" s="86" t="s">
        <v>10</v>
      </c>
      <c r="J39" s="102" t="s">
        <v>14</v>
      </c>
      <c r="K39" s="84" t="s">
        <v>246</v>
      </c>
      <c r="L39" s="85">
        <v>63.5</v>
      </c>
      <c r="M39" s="86" t="s">
        <v>10</v>
      </c>
      <c r="N39" s="105" t="s">
        <v>14</v>
      </c>
      <c r="O39" s="84" t="s">
        <v>267</v>
      </c>
      <c r="P39" s="85">
        <v>25.5</v>
      </c>
    </row>
    <row r="40" spans="1:16" x14ac:dyDescent="0.25">
      <c r="A40" s="86" t="s">
        <v>11</v>
      </c>
      <c r="B40" s="83" t="s">
        <v>4</v>
      </c>
      <c r="C40" s="84" t="s">
        <v>178</v>
      </c>
      <c r="D40" s="98">
        <v>47</v>
      </c>
      <c r="E40" s="86" t="s">
        <v>11</v>
      </c>
      <c r="F40" s="83" t="s">
        <v>37</v>
      </c>
      <c r="G40" s="84" t="s">
        <v>190</v>
      </c>
      <c r="H40" s="98">
        <v>61</v>
      </c>
      <c r="I40" s="86" t="s">
        <v>11</v>
      </c>
      <c r="J40" s="83" t="s">
        <v>5</v>
      </c>
      <c r="K40" s="84" t="s">
        <v>244</v>
      </c>
      <c r="L40" s="98">
        <v>63</v>
      </c>
      <c r="M40" s="86" t="s">
        <v>11</v>
      </c>
      <c r="N40" s="106" t="s">
        <v>259</v>
      </c>
      <c r="O40" s="84" t="s">
        <v>262</v>
      </c>
      <c r="P40" s="98">
        <v>25</v>
      </c>
    </row>
    <row r="41" spans="1:16" x14ac:dyDescent="0.25">
      <c r="A41" s="86" t="s">
        <v>12</v>
      </c>
      <c r="B41" s="83" t="s">
        <v>175</v>
      </c>
      <c r="C41" s="84" t="s">
        <v>181</v>
      </c>
      <c r="D41" s="85">
        <v>44</v>
      </c>
      <c r="E41" s="86" t="s">
        <v>12</v>
      </c>
      <c r="F41" s="83" t="s">
        <v>260</v>
      </c>
      <c r="G41" s="84" t="s">
        <v>196</v>
      </c>
      <c r="H41" s="85">
        <v>60</v>
      </c>
      <c r="I41" s="86" t="s">
        <v>12</v>
      </c>
      <c r="J41" s="83" t="s">
        <v>260</v>
      </c>
      <c r="K41" s="84" t="s">
        <v>245</v>
      </c>
      <c r="L41" s="85">
        <v>58.5</v>
      </c>
      <c r="M41" s="86" t="s">
        <v>12</v>
      </c>
      <c r="N41" s="106" t="s">
        <v>6</v>
      </c>
      <c r="O41" s="84" t="s">
        <v>263</v>
      </c>
      <c r="P41" s="85">
        <v>14</v>
      </c>
    </row>
    <row r="42" spans="1:16" x14ac:dyDescent="0.25">
      <c r="A42" s="86" t="s">
        <v>13</v>
      </c>
      <c r="B42" s="83" t="s">
        <v>127</v>
      </c>
      <c r="C42" s="84" t="s">
        <v>180</v>
      </c>
      <c r="D42" s="98">
        <v>43.5</v>
      </c>
      <c r="E42" s="86" t="s">
        <v>13</v>
      </c>
      <c r="F42" s="83" t="s">
        <v>6</v>
      </c>
      <c r="G42" s="84" t="s">
        <v>193</v>
      </c>
      <c r="H42" s="98">
        <v>57.5</v>
      </c>
      <c r="I42" s="86" t="s">
        <v>13</v>
      </c>
      <c r="J42" s="83" t="s">
        <v>2</v>
      </c>
      <c r="K42" s="84" t="s">
        <v>247</v>
      </c>
      <c r="L42" s="98">
        <v>57</v>
      </c>
      <c r="M42" s="86" t="s">
        <v>13</v>
      </c>
      <c r="N42" s="106" t="s">
        <v>256</v>
      </c>
      <c r="O42" s="84" t="s">
        <v>269</v>
      </c>
      <c r="P42" s="98">
        <v>13</v>
      </c>
    </row>
    <row r="43" spans="1:16" x14ac:dyDescent="0.25">
      <c r="A43" s="86" t="s">
        <v>16</v>
      </c>
      <c r="B43" s="83" t="s">
        <v>6</v>
      </c>
      <c r="C43" s="84" t="s">
        <v>177</v>
      </c>
      <c r="D43" s="98">
        <v>43</v>
      </c>
      <c r="E43" s="86" t="s">
        <v>16</v>
      </c>
      <c r="F43" s="83" t="s">
        <v>15</v>
      </c>
      <c r="G43" s="84" t="s">
        <v>192</v>
      </c>
      <c r="H43" s="98">
        <v>53</v>
      </c>
      <c r="I43" s="86" t="s">
        <v>16</v>
      </c>
      <c r="J43" s="83" t="s">
        <v>6</v>
      </c>
      <c r="K43" s="84" t="s">
        <v>250</v>
      </c>
      <c r="L43" s="98">
        <v>56.5</v>
      </c>
      <c r="M43" s="86" t="s">
        <v>16</v>
      </c>
      <c r="N43" s="83" t="s">
        <v>260</v>
      </c>
      <c r="O43" s="84" t="s">
        <v>266</v>
      </c>
      <c r="P43" s="98">
        <v>7.5</v>
      </c>
    </row>
    <row r="44" spans="1:16" x14ac:dyDescent="0.25">
      <c r="A44" s="86"/>
      <c r="B44" s="83"/>
      <c r="C44" s="84"/>
      <c r="D44" s="85"/>
      <c r="E44" s="86" t="s">
        <v>17</v>
      </c>
      <c r="F44" s="83" t="s">
        <v>1</v>
      </c>
      <c r="G44" s="84" t="s">
        <v>191</v>
      </c>
      <c r="H44" s="85">
        <v>52.5</v>
      </c>
      <c r="I44" s="86" t="s">
        <v>17</v>
      </c>
      <c r="J44" s="83" t="s">
        <v>1</v>
      </c>
      <c r="K44" s="84" t="s">
        <v>239</v>
      </c>
      <c r="L44" s="85">
        <v>56</v>
      </c>
      <c r="M44" s="86"/>
      <c r="N44" s="83"/>
      <c r="O44" s="84"/>
      <c r="P44" s="85"/>
    </row>
    <row r="45" spans="1:16" x14ac:dyDescent="0.25">
      <c r="A45" s="94"/>
      <c r="B45" s="95"/>
      <c r="C45" s="96"/>
      <c r="D45" s="100"/>
      <c r="E45" s="94" t="s">
        <v>31</v>
      </c>
      <c r="F45" s="95" t="s">
        <v>188</v>
      </c>
      <c r="G45" s="96" t="s">
        <v>199</v>
      </c>
      <c r="H45" s="100">
        <v>51</v>
      </c>
      <c r="I45" s="94" t="s">
        <v>31</v>
      </c>
      <c r="J45" s="95" t="s">
        <v>15</v>
      </c>
      <c r="K45" s="96" t="s">
        <v>240</v>
      </c>
      <c r="L45" s="100">
        <v>48</v>
      </c>
      <c r="M45" s="94"/>
      <c r="N45" s="95"/>
      <c r="O45" s="96"/>
      <c r="P45" s="100"/>
    </row>
    <row r="46" spans="1:16" x14ac:dyDescent="0.25">
      <c r="A46" s="132" t="s">
        <v>297</v>
      </c>
      <c r="B46" s="133"/>
      <c r="C46" s="133"/>
      <c r="D46" s="134"/>
      <c r="E46" s="132" t="s">
        <v>331</v>
      </c>
      <c r="F46" s="133"/>
      <c r="G46" s="133"/>
      <c r="H46" s="134"/>
    </row>
    <row r="47" spans="1:16" x14ac:dyDescent="0.25">
      <c r="A47" s="135"/>
      <c r="B47" s="136"/>
      <c r="C47" s="136"/>
      <c r="D47" s="137"/>
      <c r="E47" s="135"/>
      <c r="F47" s="136"/>
      <c r="G47" s="136"/>
      <c r="H47" s="137"/>
    </row>
    <row r="48" spans="1:16" x14ac:dyDescent="0.25">
      <c r="A48" s="80" t="s">
        <v>205</v>
      </c>
      <c r="B48" s="80" t="s">
        <v>206</v>
      </c>
      <c r="C48" s="80" t="s">
        <v>207</v>
      </c>
      <c r="D48" s="81" t="s">
        <v>208</v>
      </c>
      <c r="E48" s="80" t="s">
        <v>205</v>
      </c>
      <c r="F48" s="80" t="s">
        <v>206</v>
      </c>
      <c r="G48" s="80" t="s">
        <v>207</v>
      </c>
      <c r="H48" s="81" t="s">
        <v>208</v>
      </c>
    </row>
    <row r="49" spans="1:10" x14ac:dyDescent="0.25">
      <c r="A49" s="86" t="s">
        <v>7</v>
      </c>
      <c r="B49" s="102" t="s">
        <v>187</v>
      </c>
      <c r="C49" s="84" t="s">
        <v>289</v>
      </c>
      <c r="D49" s="85">
        <v>71</v>
      </c>
      <c r="E49" s="86" t="s">
        <v>7</v>
      </c>
      <c r="F49" s="102" t="s">
        <v>187</v>
      </c>
      <c r="G49" s="84" t="s">
        <v>332</v>
      </c>
      <c r="H49" s="85">
        <v>67</v>
      </c>
    </row>
    <row r="50" spans="1:10" x14ac:dyDescent="0.25">
      <c r="A50" s="86" t="s">
        <v>8</v>
      </c>
      <c r="B50" s="83" t="s">
        <v>4</v>
      </c>
      <c r="C50" s="84" t="s">
        <v>290</v>
      </c>
      <c r="D50" s="85">
        <v>64.5</v>
      </c>
      <c r="E50" s="86" t="s">
        <v>8</v>
      </c>
      <c r="F50" s="83" t="s">
        <v>1</v>
      </c>
      <c r="G50" s="84" t="s">
        <v>333</v>
      </c>
      <c r="H50" s="85">
        <v>66.5</v>
      </c>
    </row>
    <row r="51" spans="1:10" x14ac:dyDescent="0.25">
      <c r="A51" s="86" t="s">
        <v>9</v>
      </c>
      <c r="B51" s="105" t="s">
        <v>37</v>
      </c>
      <c r="C51" s="84" t="s">
        <v>281</v>
      </c>
      <c r="D51" s="85">
        <v>63.5</v>
      </c>
      <c r="E51" s="86" t="s">
        <v>9</v>
      </c>
      <c r="F51" s="105" t="s">
        <v>37</v>
      </c>
      <c r="G51" s="84" t="s">
        <v>314</v>
      </c>
      <c r="H51" s="85">
        <v>54.5</v>
      </c>
      <c r="I51" s="118"/>
      <c r="J51" s="50"/>
    </row>
    <row r="52" spans="1:10" x14ac:dyDescent="0.25">
      <c r="A52" s="86" t="s">
        <v>10</v>
      </c>
      <c r="B52" s="83" t="s">
        <v>260</v>
      </c>
      <c r="C52" s="84" t="s">
        <v>302</v>
      </c>
      <c r="D52" s="85">
        <v>63.5</v>
      </c>
      <c r="E52" s="86" t="s">
        <v>10</v>
      </c>
      <c r="F52" s="83" t="s">
        <v>4</v>
      </c>
      <c r="G52" s="84" t="s">
        <v>321</v>
      </c>
      <c r="H52" s="85">
        <v>54.5</v>
      </c>
      <c r="I52" s="50"/>
      <c r="J52" s="50"/>
    </row>
    <row r="53" spans="1:10" x14ac:dyDescent="0.25">
      <c r="A53" s="86" t="s">
        <v>11</v>
      </c>
      <c r="B53" s="106" t="s">
        <v>1</v>
      </c>
      <c r="C53" s="84" t="s">
        <v>282</v>
      </c>
      <c r="D53" s="98">
        <v>60</v>
      </c>
      <c r="E53" s="86" t="s">
        <v>11</v>
      </c>
      <c r="F53" s="106" t="s">
        <v>14</v>
      </c>
      <c r="G53" s="84" t="s">
        <v>324</v>
      </c>
      <c r="H53" s="98">
        <v>51.5</v>
      </c>
    </row>
    <row r="54" spans="1:10" x14ac:dyDescent="0.25">
      <c r="A54" s="86" t="s">
        <v>12</v>
      </c>
      <c r="B54" s="106" t="s">
        <v>258</v>
      </c>
      <c r="C54" s="84" t="s">
        <v>283</v>
      </c>
      <c r="D54" s="85">
        <v>60</v>
      </c>
      <c r="E54" s="86" t="s">
        <v>12</v>
      </c>
      <c r="F54" s="106" t="s">
        <v>216</v>
      </c>
      <c r="G54" s="84" t="s">
        <v>322</v>
      </c>
      <c r="H54" s="85">
        <v>51</v>
      </c>
    </row>
    <row r="55" spans="1:10" x14ac:dyDescent="0.25">
      <c r="A55" s="86" t="s">
        <v>13</v>
      </c>
      <c r="B55" s="106" t="s">
        <v>273</v>
      </c>
      <c r="C55" s="84" t="s">
        <v>280</v>
      </c>
      <c r="D55" s="98">
        <v>59.5</v>
      </c>
      <c r="E55" s="86" t="s">
        <v>13</v>
      </c>
      <c r="F55" s="106" t="s">
        <v>258</v>
      </c>
      <c r="G55" s="84" t="s">
        <v>316</v>
      </c>
      <c r="H55" s="85">
        <v>50</v>
      </c>
    </row>
    <row r="56" spans="1:10" x14ac:dyDescent="0.25">
      <c r="A56" s="86" t="s">
        <v>16</v>
      </c>
      <c r="B56" s="106" t="s">
        <v>14</v>
      </c>
      <c r="C56" s="84" t="s">
        <v>293</v>
      </c>
      <c r="D56" s="85">
        <v>58</v>
      </c>
      <c r="E56" s="86" t="s">
        <v>16</v>
      </c>
      <c r="F56" s="106" t="s">
        <v>260</v>
      </c>
      <c r="G56" s="84" t="s">
        <v>323</v>
      </c>
      <c r="H56" s="98">
        <v>48.5</v>
      </c>
    </row>
    <row r="57" spans="1:10" x14ac:dyDescent="0.25">
      <c r="A57" s="86" t="s">
        <v>17</v>
      </c>
      <c r="B57" s="106" t="s">
        <v>259</v>
      </c>
      <c r="C57" s="84" t="s">
        <v>284</v>
      </c>
      <c r="D57" s="98">
        <v>56.5</v>
      </c>
      <c r="E57" s="86" t="s">
        <v>17</v>
      </c>
      <c r="F57" s="106" t="s">
        <v>307</v>
      </c>
      <c r="G57" s="84" t="s">
        <v>325</v>
      </c>
      <c r="H57" s="85">
        <v>45</v>
      </c>
    </row>
    <row r="58" spans="1:10" x14ac:dyDescent="0.25">
      <c r="A58" s="86" t="s">
        <v>31</v>
      </c>
      <c r="B58" s="83" t="s">
        <v>277</v>
      </c>
      <c r="C58" s="84" t="s">
        <v>296</v>
      </c>
      <c r="D58" s="98">
        <v>56</v>
      </c>
      <c r="E58" s="86" t="s">
        <v>31</v>
      </c>
      <c r="F58" s="106" t="s">
        <v>273</v>
      </c>
      <c r="G58" s="84" t="s">
        <v>313</v>
      </c>
      <c r="H58" s="98">
        <v>43.5</v>
      </c>
    </row>
    <row r="59" spans="1:10" x14ac:dyDescent="0.25">
      <c r="A59" s="86" t="s">
        <v>32</v>
      </c>
      <c r="B59" s="83" t="s">
        <v>276</v>
      </c>
      <c r="C59" s="84" t="s">
        <v>303</v>
      </c>
      <c r="D59" s="98">
        <v>53.5</v>
      </c>
      <c r="E59" s="86" t="s">
        <v>32</v>
      </c>
      <c r="F59" s="83" t="s">
        <v>275</v>
      </c>
      <c r="G59" s="84" t="s">
        <v>319</v>
      </c>
      <c r="H59" s="98">
        <v>40.5</v>
      </c>
    </row>
    <row r="60" spans="1:10" x14ac:dyDescent="0.25">
      <c r="A60" s="86" t="s">
        <v>154</v>
      </c>
      <c r="B60" s="83" t="s">
        <v>5</v>
      </c>
      <c r="C60" s="84" t="s">
        <v>291</v>
      </c>
      <c r="D60" s="98">
        <v>53</v>
      </c>
      <c r="E60" s="86" t="s">
        <v>154</v>
      </c>
      <c r="F60" s="83" t="s">
        <v>256</v>
      </c>
      <c r="G60" s="84" t="s">
        <v>334</v>
      </c>
      <c r="H60" s="98">
        <v>36.5</v>
      </c>
    </row>
    <row r="61" spans="1:10" x14ac:dyDescent="0.25">
      <c r="A61" s="86" t="s">
        <v>155</v>
      </c>
      <c r="B61" s="83" t="s">
        <v>6</v>
      </c>
      <c r="C61" s="84" t="s">
        <v>287</v>
      </c>
      <c r="D61" s="98">
        <v>51</v>
      </c>
      <c r="E61" s="86" t="s">
        <v>155</v>
      </c>
      <c r="F61" s="83" t="s">
        <v>308</v>
      </c>
      <c r="G61" s="84" t="s">
        <v>327</v>
      </c>
      <c r="H61" s="98">
        <v>35.5</v>
      </c>
    </row>
    <row r="62" spans="1:10" x14ac:dyDescent="0.25">
      <c r="A62" s="86" t="s">
        <v>156</v>
      </c>
      <c r="B62" s="83" t="s">
        <v>256</v>
      </c>
      <c r="C62" s="84" t="s">
        <v>279</v>
      </c>
      <c r="D62" s="98">
        <v>51</v>
      </c>
      <c r="E62" s="86" t="s">
        <v>156</v>
      </c>
      <c r="F62" s="83" t="s">
        <v>274</v>
      </c>
      <c r="G62" s="84" t="s">
        <v>318</v>
      </c>
      <c r="H62" s="98">
        <v>34.5</v>
      </c>
    </row>
    <row r="63" spans="1:10" x14ac:dyDescent="0.25">
      <c r="A63" s="86" t="s">
        <v>157</v>
      </c>
      <c r="B63" s="83" t="s">
        <v>275</v>
      </c>
      <c r="C63" s="84" t="s">
        <v>304</v>
      </c>
      <c r="D63" s="98">
        <v>49</v>
      </c>
      <c r="E63" s="86" t="s">
        <v>157</v>
      </c>
      <c r="F63" s="83" t="s">
        <v>277</v>
      </c>
      <c r="G63" s="84" t="s">
        <v>335</v>
      </c>
      <c r="H63" s="98">
        <v>24</v>
      </c>
    </row>
    <row r="64" spans="1:10" x14ac:dyDescent="0.25">
      <c r="A64" s="86" t="s">
        <v>158</v>
      </c>
      <c r="B64" s="83" t="s">
        <v>274</v>
      </c>
      <c r="C64" s="84" t="s">
        <v>286</v>
      </c>
      <c r="D64" s="98">
        <v>36.5</v>
      </c>
      <c r="E64" s="122" t="s">
        <v>158</v>
      </c>
      <c r="F64" s="95" t="s">
        <v>306</v>
      </c>
      <c r="G64" s="96" t="s">
        <v>317</v>
      </c>
      <c r="H64" s="116">
        <v>12.5</v>
      </c>
    </row>
    <row r="65" spans="1:4" x14ac:dyDescent="0.25">
      <c r="A65" s="86" t="s">
        <v>159</v>
      </c>
      <c r="B65" s="83" t="s">
        <v>15</v>
      </c>
      <c r="C65" s="84" t="s">
        <v>285</v>
      </c>
      <c r="D65" s="98">
        <v>33.5</v>
      </c>
    </row>
    <row r="66" spans="1:4" x14ac:dyDescent="0.25">
      <c r="A66" s="94" t="s">
        <v>160</v>
      </c>
      <c r="B66" s="95" t="s">
        <v>175</v>
      </c>
      <c r="C66" s="117" t="s">
        <v>305</v>
      </c>
      <c r="D66" s="116">
        <v>24.5</v>
      </c>
    </row>
  </sheetData>
  <sortState ref="K49:L63">
    <sortCondition descending="1" ref="L49:L63"/>
  </sortState>
  <mergeCells count="14">
    <mergeCell ref="A46:D47"/>
    <mergeCell ref="M33:P34"/>
    <mergeCell ref="M1:P2"/>
    <mergeCell ref="A17:D18"/>
    <mergeCell ref="E17:H18"/>
    <mergeCell ref="I17:L18"/>
    <mergeCell ref="M17:P18"/>
    <mergeCell ref="A33:D34"/>
    <mergeCell ref="E33:H34"/>
    <mergeCell ref="A1:D2"/>
    <mergeCell ref="E1:H2"/>
    <mergeCell ref="I1:L2"/>
    <mergeCell ref="I33:L34"/>
    <mergeCell ref="E46:H47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topLeftCell="A22" zoomScale="85" zoomScaleNormal="85" workbookViewId="0">
      <pane xSplit="2" topLeftCell="C1" activePane="topRight" state="frozenSplit"/>
      <selection pane="topRight" activeCell="H67" sqref="H67"/>
    </sheetView>
  </sheetViews>
  <sheetFormatPr defaultRowHeight="15" x14ac:dyDescent="0.25"/>
  <cols>
    <col min="1" max="1" width="3.7109375" customWidth="1"/>
    <col min="2" max="2" width="16.42578125" customWidth="1"/>
    <col min="3" max="22" width="9.7109375" style="114" customWidth="1"/>
    <col min="23" max="28" width="9.7109375" customWidth="1"/>
  </cols>
  <sheetData>
    <row r="1" spans="1:28" ht="15" customHeight="1" x14ac:dyDescent="0.25">
      <c r="A1" s="125" t="s">
        <v>171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</row>
    <row r="2" spans="1:28" ht="15" customHeight="1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</row>
    <row r="3" spans="1:28" ht="15" customHeight="1" x14ac:dyDescent="0.25">
      <c r="A3" s="77"/>
      <c r="B3" s="77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77"/>
      <c r="X3" s="77"/>
      <c r="Y3" s="77"/>
      <c r="Z3" s="77"/>
      <c r="AA3" s="77"/>
      <c r="AB3" s="77"/>
    </row>
    <row r="4" spans="1:28" ht="15" customHeight="1" x14ac:dyDescent="0.25">
      <c r="A4" s="144" t="s">
        <v>0</v>
      </c>
      <c r="B4" s="144"/>
      <c r="C4" s="140" t="s">
        <v>147</v>
      </c>
      <c r="D4" s="140"/>
      <c r="E4" s="141"/>
      <c r="F4" s="148" t="s">
        <v>148</v>
      </c>
      <c r="G4" s="140"/>
      <c r="H4" s="140"/>
      <c r="I4" s="140"/>
      <c r="J4" s="140"/>
      <c r="K4" s="140"/>
      <c r="L4" s="140"/>
      <c r="M4" s="141"/>
      <c r="N4" s="149" t="s">
        <v>151</v>
      </c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1"/>
    </row>
    <row r="5" spans="1:28" ht="15.75" customHeight="1" x14ac:dyDescent="0.25">
      <c r="A5" s="144"/>
      <c r="B5" s="144"/>
      <c r="C5" s="142" t="s">
        <v>144</v>
      </c>
      <c r="D5" s="142"/>
      <c r="E5" s="143"/>
      <c r="F5" s="154" t="s">
        <v>150</v>
      </c>
      <c r="G5" s="155"/>
      <c r="H5" s="155"/>
      <c r="I5" s="156"/>
      <c r="J5" s="155" t="s">
        <v>149</v>
      </c>
      <c r="K5" s="157"/>
      <c r="L5" s="157"/>
      <c r="M5" s="156"/>
      <c r="N5" s="152" t="s">
        <v>3</v>
      </c>
      <c r="O5" s="153"/>
      <c r="P5" s="153"/>
      <c r="Q5" s="153"/>
      <c r="R5" s="153"/>
      <c r="S5" s="153"/>
      <c r="T5" s="153"/>
      <c r="U5" s="153"/>
      <c r="V5" s="143"/>
      <c r="W5" s="145" t="s">
        <v>152</v>
      </c>
      <c r="X5" s="146"/>
      <c r="Y5" s="146"/>
      <c r="Z5" s="146"/>
      <c r="AA5" s="146"/>
      <c r="AB5" s="147"/>
    </row>
    <row r="6" spans="1:28" x14ac:dyDescent="0.25">
      <c r="A6" s="62" t="s">
        <v>168</v>
      </c>
      <c r="B6" s="61" t="s">
        <v>169</v>
      </c>
      <c r="C6" s="110" t="s">
        <v>153</v>
      </c>
      <c r="D6" s="111" t="s">
        <v>146</v>
      </c>
      <c r="E6" s="112" t="s">
        <v>145</v>
      </c>
      <c r="F6" s="110" t="s">
        <v>7</v>
      </c>
      <c r="G6" s="111" t="s">
        <v>8</v>
      </c>
      <c r="H6" s="111" t="s">
        <v>9</v>
      </c>
      <c r="I6" s="113" t="s">
        <v>167</v>
      </c>
      <c r="J6" s="110" t="s">
        <v>7</v>
      </c>
      <c r="K6" s="111" t="s">
        <v>8</v>
      </c>
      <c r="L6" s="111" t="s">
        <v>9</v>
      </c>
      <c r="M6" s="113" t="s">
        <v>167</v>
      </c>
      <c r="N6" s="110" t="s">
        <v>153</v>
      </c>
      <c r="O6" s="111" t="s">
        <v>7</v>
      </c>
      <c r="P6" s="111" t="s">
        <v>8</v>
      </c>
      <c r="Q6" s="111" t="s">
        <v>9</v>
      </c>
      <c r="R6" s="111" t="s">
        <v>10</v>
      </c>
      <c r="S6" s="111" t="s">
        <v>11</v>
      </c>
      <c r="T6" s="111" t="s">
        <v>12</v>
      </c>
      <c r="U6" s="111" t="s">
        <v>170</v>
      </c>
      <c r="V6" s="113" t="s">
        <v>54</v>
      </c>
      <c r="W6" s="72" t="s">
        <v>153</v>
      </c>
      <c r="X6" s="58" t="s">
        <v>7</v>
      </c>
      <c r="Y6" s="58" t="s">
        <v>8</v>
      </c>
      <c r="Z6" s="58" t="s">
        <v>9</v>
      </c>
      <c r="AA6" s="58" t="s">
        <v>167</v>
      </c>
      <c r="AB6" s="59" t="s">
        <v>54</v>
      </c>
    </row>
    <row r="7" spans="1:28" x14ac:dyDescent="0.25">
      <c r="A7" s="65" t="s">
        <v>7</v>
      </c>
      <c r="B7" s="66" t="s">
        <v>4</v>
      </c>
      <c r="C7" s="73">
        <f>COUNTIF(ATEF_I!$6:$6,$B7)+COUNTIF(ATEF_II!$6:$6,$B7)+COUNTIF(ATEF_III!$6:$6,$B7)+COUNTIF(ATEF_IV!$6:$6,$B7)+COUNTIF(ATEF_V!$6:$6,$B7)+COUNTIF(ATEF_VI!$6:$6,$B7)+COUNTIF(ATEF_VII!$6:$6,$B7)+COUNTIF(ATEF_VIII!$6:$6,$B7)+COUNTIF(ATEF_IX!$6:$6,$B7)+COUNTIF(ATEF_X!$6:$6,$B7)+COUNTIF(ATEF_XI!$6:$6,$B7)+COUNTIF(ATEF_XII!$6:$6,$B7)+COUNTIF(ATEF_XIII!$6:$6,$B7)+COUNTIF(ATEF_XIV!$6:$6,$B7)</f>
        <v>14</v>
      </c>
      <c r="D7" s="75">
        <f>COUNTIF(ATEF_I!$B:$B,$B7)+COUNTIF(ATEF_II!$B:$B,$B7)+COUNTIF(ATEF_III!$B:$B,$B7)+COUNTIF(ATEF_IV!$B:$B,$B7)+COUNTIF(ATEF_V!$B:$B,$B7)+COUNTIF(ATEF_VI!$B:$B,$B7)+COUNTIF(ATEF_VII!$B:$B,$B7)+COUNTIF(ATEF_VIII!$B:$B,$B7)+COUNTIF(ATEF_IX!$B:$B,$B7)+COUNTIF(ATEF_X!$B:$B,$B7)+COUNTIF(ATEF_XI!$B:$B,$B7)+COUNTIF(ATEF_XII!$B:$B,$B7)+COUNTIF(ATEF_XIII!$B:$B,$B7)+COUNTIF(ATEF_XIV!$B:$B,$B7)</f>
        <v>14</v>
      </c>
      <c r="E7" s="67">
        <f t="shared" ref="E7:E45" si="0">C7-D7</f>
        <v>0</v>
      </c>
      <c r="F7" s="73">
        <f>COUNTIFS(ATEF_I!$B:$B,$B7,ATEF_I!$A:$A,"1°")+COUNTIFS(ATEF_II!$B:$B,$B7,ATEF_I!$A:$A,"1°")+COUNTIFS(ATEF_III!$B:$B,$B7,ATEF_I!$A:$A,"1°")+COUNTIFS(ATEF_IV!$B:$B,$B7,ATEF_I!$A:$A,"1°")+COUNTIFS(ATEF_V!$B:$B,$B7,ATEF_I!$A:$A,"1°")+COUNTIFS(ATEF_VI!$B:$B,$B7,ATEF_I!$A:$A,"1°")+COUNTIFS(ATEF_VII!$B:$B,$B7,ATEF_I!$A:$A,"1°")+COUNTIFS(ATEF_VIII!$B:$B,$B7,ATEF_I!$A:$A,"1°")+COUNTIFS(ATEF_IX!$B:$B,$B7,ATEF_I!$A:$A,"1°")+COUNTIFS(ATEF_X!$B:$B,$B7,ATEF_I!$A:$A,"1°")+COUNTIFS(ATEF_XI!$B:$B,$B7,ATEF_I!$A:$A,"1°")+COUNTIFS(ATEF_XII!$B:$B,$B7,ATEF_I!$A:$A,"1°")+COUNTIFS(ATEF_XIII!$B:$B,$B7,ATEF_I!$A:$A,"1°")+COUNTIFS(ATEF_XIV!$B:$B,$B7,ATEF_I!$A:$A,"1°")</f>
        <v>6</v>
      </c>
      <c r="G7" s="75">
        <f>COUNTIFS(ATEF_I!$B:$B,$B7,ATEF_I!$A:$A,"2°")+COUNTIFS(ATEF_II!$B:$B,$B7,ATEF_I!$A:$A,"2°")+COUNTIFS(ATEF_III!$B:$B,$B7,ATEF_I!$A:$A,"2°")+COUNTIFS(ATEF_IV!$B:$B,$B7,ATEF_I!$A:$A,"2°")+COUNTIFS(ATEF_V!$B:$B,$B7,ATEF_I!$A:$A,"2°")+COUNTIFS(ATEF_VI!$B:$B,$B7,ATEF_I!$A:$A,"2°")+COUNTIFS(ATEF_VII!$B:$B,$B7,ATEF_I!$A:$A,"2°")+COUNTIFS(ATEF_VIII!$B:$B,$B7,ATEF_I!$A:$A,"2°")+COUNTIFS(ATEF_IX!$B:$B,$B7,ATEF_I!$A:$A,"2°")+COUNTIFS(ATEF_X!$B:$B,$B7,ATEF_I!$A:$A,"2°")+COUNTIFS(ATEF_XI!$B:$B,$B7,ATEF_I!$A:$A,"2°")+COUNTIFS(ATEF_XII!$B:$B,$B7,ATEF_I!$A:$A,"2°")+COUNTIFS(ATEF_XIII!$B:$B,$B7,ATEF_I!$A:$A,"2°")+COUNTIFS(ATEF_XIV!$B:$B,$B7,ATEF_I!$A:$A,"2°")</f>
        <v>4</v>
      </c>
      <c r="H7" s="75">
        <f>COUNTIFS(ATEF_I!$B:$B,$B7,ATEF_I!$A:$A,"3°")+COUNTIFS(ATEF_II!$B:$B,$B7,ATEF_I!$A:$A,"3°")+COUNTIFS(ATEF_III!$B:$B,$B7,ATEF_I!$A:$A,"3°")+COUNTIFS(ATEF_IV!$B:$B,$B7,ATEF_I!$A:$A,"3°")+COUNTIFS(ATEF_V!$B:$B,$B7,ATEF_I!$A:$A,"3°")+COUNTIFS(ATEF_VI!$B:$B,$B7,ATEF_I!$A:$A,"3°")+COUNTIFS(ATEF_VII!$B:$B,$B7,ATEF_I!$A:$A,"3°")+COUNTIFS(ATEF_VIII!$B:$B,$B7,ATEF_I!$A:$A,"3°")+COUNTIFS(ATEF_IX!$B:$B,$B7,ATEF_I!$A:$A,"3°")+COUNTIFS(ATEF_X!$B:$B,$B7,ATEF_I!$A:$A,"3°")+COUNTIFS(ATEF_XI!$B:$B,$B7,ATEF_I!$A:$A,"3°")+COUNTIFS(ATEF_XII!$B:$B,$B7,ATEF_I!$A:$A,"3°")+COUNTIFS(ATEF_XIII!$B:$B,$B7,ATEF_I!$A:$A,"3°")+COUNTIFS(ATEF_XIV!$B:$B,$B7,ATEF_I!$A:$A,"3°")</f>
        <v>2</v>
      </c>
      <c r="I7" s="66">
        <f t="shared" ref="I7:I45" si="1">D7-(F7+G7+H7)</f>
        <v>2</v>
      </c>
      <c r="J7" s="73">
        <v>2</v>
      </c>
      <c r="K7" s="75">
        <v>3</v>
      </c>
      <c r="L7" s="75">
        <v>1</v>
      </c>
      <c r="M7" s="66">
        <f t="shared" ref="M7:M45" si="2">C7-(J7+K7+L7)</f>
        <v>8</v>
      </c>
      <c r="N7" s="73">
        <f t="shared" ref="N7:N45" si="3">SUM(O7:V7)</f>
        <v>158</v>
      </c>
      <c r="O7" s="75">
        <f>SUMIF(ATEF_I!$B:$B,$B7,ATEF_I!$C:$C)+SUMIF(ATEF_II!$B:$B,$B7,ATEF_II!$C:$C)+SUMIF(ATEF_III!$B:$B,$B7,ATEF_III!$C:$C)+SUMIF(ATEF_IV!$B:$B,$B7,ATEF_IV!$C:$C)+SUMIF(ATEF_V!$B:$B,$B7,ATEF_V!$C:$C)+SUMIF(ATEF_VI!$B:$B,$B7,ATEF_VI!$C:$C)+SUMIF(ATEF_VII!$B:$B,$B7,ATEF_VII!$C:$C)+SUMIF(ATEF_VIII!$B:$B,$B7,ATEF_VIII!$C:$C)+SUMIF(ATEF_IX!$B:$B,$B7,ATEF_IX!$C:$C)+SUMIF(ATEF_X!$B:$B,$B7,ATEF_X!$C:$C)+SUMIF(ATEF_XI!$B:$B,$B7,ATEF_XI!$C:$C)+SUMIF(ATEF_XII!$B:$B,$B7,ATEF_XII!$C:$C)+SUMIF(ATEF_XIII!$B:$B,$B7,ATEF_XIII!$C:$C)+SUMIF(ATEF_XIV!$B:$B,$B7,ATEF_XIV!$C:$C)</f>
        <v>44</v>
      </c>
      <c r="P7" s="75">
        <f>SUMIF(ATEF_I!$B:$B,$B7,ATEF_I!D:D)+SUMIF(ATEF_II!$B:$B,$B7,ATEF_II!D:D)+SUMIF(ATEF_III!$B:$B,$B7,ATEF_III!D:D)+SUMIF(ATEF_IV!$B:$B,$B7,ATEF_IV!D:D)+SUMIF(ATEF_V!$B:$B,$B7,ATEF_V!D:D)+SUMIF(ATEF_VI!$B:$B,$B7,ATEF_VI!D:D)+SUMIF(ATEF_VII!$B:$B,$B7,ATEF_VII!D:D)+SUMIF(ATEF_VIII!$B:$B,$B7,ATEF_VIII!D:D)+SUMIF(ATEF_IX!$B:$B,$B7,ATEF_IX!D:D)+SUMIF(ATEF_X!$B:$B,$B7,ATEF_X!D:D)+SUMIF(ATEF_XI!$B:$B,$B7,ATEF_XI!D:D)+SUMIF(ATEF_XII!$B:$B,$B7,ATEF_XII!D:D)+SUMIF(ATEF_XIII!$B:$B,$B7,ATEF_XIII!D:D)+SUMIF(ATEF_XIV!$B:$B,$B7,ATEF_XIV!D:D)</f>
        <v>33</v>
      </c>
      <c r="Q7" s="75">
        <f>SUMIF(ATEF_I!$B:$B,$B7,ATEF_I!E:E)+SUMIF(ATEF_II!$B:$B,$B7,ATEF_II!E:E)+SUMIF(ATEF_III!$B:$B,$B7,ATEF_III!E:E)+SUMIF(ATEF_IV!$B:$B,$B7,ATEF_IV!E:E)+SUMIF(ATEF_V!$B:$B,$B7,ATEF_V!E:E)+SUMIF(ATEF_VI!$B:$B,$B7,ATEF_VI!E:E)+SUMIF(ATEF_VII!$B:$B,$B7,ATEF_VII!E:E)+SUMIF(ATEF_VIII!$B:$B,$B7,ATEF_VIII!E:E)+SUMIF(ATEF_IX!$B:$B,$B7,ATEF_IX!E:E)+SUMIF(ATEF_X!$B:$B,$B7,ATEF_X!E:E)+SUMIF(ATEF_XI!$B:$B,$B7,ATEF_XI!E:E)+SUMIF(ATEF_XII!$B:$B,$B7,ATEF_XII!E:E)+SUMIF(ATEF_XIII!$B:$B,$B7,ATEF_XIII!E:E)+SUMIF(ATEF_XIV!$B:$B,$B7,ATEF_XIV!E:E)</f>
        <v>34</v>
      </c>
      <c r="R7" s="75">
        <f>SUMIF(ATEF_I!$B:$B,$B7,ATEF_I!F:F)+SUMIF(ATEF_II!$B:$B,$B7,ATEF_II!F:F)+SUMIF(ATEF_III!$B:$B,$B7,ATEF_III!F:F)+SUMIF(ATEF_IV!$B:$B,$B7,ATEF_IV!F:F)+SUMIF(ATEF_V!$B:$B,$B7,ATEF_V!F:F)+SUMIF(ATEF_VI!$B:$B,$B7,ATEF_VI!F:F)+SUMIF(ATEF_VII!$B:$B,$B7,ATEF_VII!F:F)+SUMIF(ATEF_VIII!$B:$B,$B7,ATEF_VIII!F:F)+SUMIF(ATEF_IX!$B:$B,$B7,ATEF_IX!F:F)+SUMIF(ATEF_X!$B:$B,$B7,ATEF_X!F:F)+SUMIF(ATEF_XI!$B:$B,$B7,ATEF_XI!F:F)+SUMIF(ATEF_XII!$B:$B,$B7,ATEF_XII!F:F)+SUMIF(ATEF_XIII!$B:$B,$B7,ATEF_XIII!F:F)+SUMIF(ATEF_XIV!$B:$B,$B7,ATEF_XIV!F:F)</f>
        <v>21</v>
      </c>
      <c r="S7" s="75">
        <f>SUMIF(ATEF_I!$B:$B,$B7,ATEF_I!G:G)+SUMIF(ATEF_II!$B:$B,$B7,ATEF_II!G:G)+SUMIF(ATEF_III!$B:$B,$B7,ATEF_III!G:G)+SUMIF(ATEF_IV!$B:$B,$B7,ATEF_IV!G:G)+SUMIF(ATEF_V!$B:$B,$B7,ATEF_V!G:G)+SUMIF(ATEF_VI!$B:$B,$B7,ATEF_VI!G:G)+SUMIF(ATEF_VII!$B:$B,$B7,ATEF_VII!G:G)+SUMIF(ATEF_VIII!$B:$B,$B7,ATEF_VIII!G:G)+SUMIF(ATEF_IX!$B:$B,$B7,ATEF_IX!G:G)+SUMIF(ATEF_X!$B:$B,$B7,ATEF_X!G:G)+SUMIF(ATEF_XI!$B:$B,$B7,ATEF_XI!G:G)+SUMIF(ATEF_XII!$B:$B,$B7,ATEF_XII!G:G)+SUMIF(ATEF_XIII!$B:$B,$B7,ATEF_XIII!G:G)+SUMIF(ATEF_XIV!$B:$B,$B7,ATEF_XIV!G:G)</f>
        <v>8</v>
      </c>
      <c r="T7" s="75">
        <f>SUMIF(ATEF_I!$B:$B,$B7,ATEF_I!H:H)+SUMIF(ATEF_II!$B:$B,$B7,ATEF_II!H:H)+SUMIF(ATEF_III!$B:$B,$B7,ATEF_III!H:H)+SUMIF(ATEF_IV!$B:$B,$B7,ATEF_IV!H:H)+SUMIF(ATEF_V!$B:$B,$B7,ATEF_V!H:H)+SUMIF(ATEF_VI!$B:$B,$B7,ATEF_VI!H:H)+SUMIF(ATEF_VII!$B:$B,$B7,ATEF_VII!H:H)+SUMIF(ATEF_VIII!$B:$B,$B7,ATEF_VIII!H:H)+SUMIF(ATEF_IX!$B:$B,$B7,ATEF_IX!H:H)+SUMIF(ATEF_X!$B:$B,$B7,ATEF_X!H:H)+SUMIF(ATEF_XI!$B:$B,$B7,ATEF_XI!H:H)+SUMIF(ATEF_XII!$B:$B,$B7,ATEF_XII!H:H)+SUMIF(ATEF_XIII!$B:$B,$B7,ATEF_XIII!H:H)+SUMIF(ATEF_XIV!$B:$B,$B7,ATEF_XIV!H:H)</f>
        <v>8</v>
      </c>
      <c r="U7" s="75">
        <f>SUMIF(ATEF_I!$B:$B,$B7,ATEF_I!I:I)+SUMIF(ATEF_II!$B:$B,$B7,ATEF_II!I:I)+SUMIF(ATEF_III!$B:$B,$B7,ATEF_III!I:I)+SUMIF(ATEF_IV!$B:$B,$B7,ATEF_IV!I:I)+SUMIF(ATEF_V!$B:$B,$B7,ATEF_V!I:I)+SUMIF(ATEF_VI!$B:$B,$B7,ATEF_VI!I:I)+SUMIF(ATEF_VII!$B:$B,$B7,ATEF_VII!I:I)+SUMIF(ATEF_VIII!$B:$B,$B7,ATEF_VIII!I:I)+SUMIF(ATEF_IX!$B:$B,$B7,ATEF_IX!I:I)+SUMIF(ATEF_X!$B:$B,$B7,ATEF_X!I:I)+SUMIF(ATEF_XI!$B:$B,$B7,ATEF_XI!I:I)+SUMIF(ATEF_XII!$B:$B,$B7,ATEF_XII!I:I)+SUMIF(ATEF_XIII!$B:$B,$B7,ATEF_XIII!I:I)+SUMIF(ATEF_XIV!$B:$B,$B7,ATEF_XIV!I:I)</f>
        <v>10</v>
      </c>
      <c r="V7" s="67">
        <f>SUMIF(ATEF_I!$B:$B,$B7,ATEF_I!J:J)+SUMIF(ATEF_II!$B:$B,$B7,ATEF_II!J:J)+SUMIF(ATEF_III!$B:$B,$B7,ATEF_III!J:J)+SUMIF(ATEF_IV!$B:$B,$B7,ATEF_IV!J:J)+SUMIF(ATEF_V!$B:$B,$B7,ATEF_V!J:J)+SUMIF(ATEF_VI!$B:$B,$B7,ATEF_VI!J:J)+SUMIF(ATEF_VII!$B:$B,$B7,ATEF_VII!J:J)+SUMIF(ATEF_VIII!$B:$B,$B7,ATEF_VIII!J:J)+SUMIF(ATEF_IX!$B:$B,$B7,ATEF_IX!J:J)+SUMIF(ATEF_X!$B:$B,$B7,ATEF_X!J:J)+SUMIF(ATEF_XI!$B:$B,$B7,ATEF_XI!J:J)+SUMIF(ATEF_XII!$B:$B,$B7,ATEF_XII!J:J)+SUMIF(ATEF_XIII!$B:$B,$B7,ATEF_XIII!J:J)+SUMIF(ATEF_XIV!$B:$B,$B7,ATEF_XIV!J:J)</f>
        <v>0</v>
      </c>
      <c r="W7" s="73">
        <f t="shared" ref="W7:W45" si="4">SUM(X7:AB7)</f>
        <v>14</v>
      </c>
      <c r="X7" s="75">
        <f>COUNTIFS(ATEF_I!$B:$B,$B7,ATEF_I!$K:$K,1)+COUNTIFS(ATEF_II!$B:$B,$B7,ATEF_II!$K:$K,1)+COUNTIFS(ATEF_III!$B:$B,$B7,ATEF_III!$K:$K,1)+COUNTIFS(ATEF_IV!$B:$B,$B7,ATEF_IV!$K:$K,1)+COUNTIFS(ATEF_V!$B:$B,$B7,ATEF_V!$K:$K,1)+COUNTIFS(ATEF_VI!$B:$B,$B7,ATEF_VI!$K:$K,1)+COUNTIFS(ATEF_VII!$B:$B,$B7,ATEF_VII!$K:$K,1)+COUNTIFS(ATEF_VIII!$B:$B,$B7,ATEF_VIII!$K:$K,1)+COUNTIFS(ATEF_IX!$B:$B,$B7,ATEF_IX!$K:$K,1)+COUNTIFS(ATEF_X!$B:$B,$B7,ATEF_X!$K:$K,1)+COUNTIFS(ATEF_XI!$B:$B,$B7,ATEF_XI!$K:$K,1)+COUNTIFS(ATEF_XII!$B:$B,$B7,ATEF_XII!$K:$K,1)+COUNTIFS(ATEF_XIII!$B:$B,$B7,ATEF_XIII!$K:$K,1)+COUNTIFS(ATEF_XIV!$B:$B,$B7,ATEF_XIV!$K:$K,1)</f>
        <v>13</v>
      </c>
      <c r="Y7" s="75">
        <f>COUNTIFS(ATEF_I!$B:$B,$B7,ATEF_I!$K:$K,2)+COUNTIFS(ATEF_II!$B:$B,$B7,ATEF_II!$K:$K,2)+COUNTIFS(ATEF_III!$B:$B,$B7,ATEF_III!$K:$K,2)+COUNTIFS(ATEF_IV!$B:$B,$B7,ATEF_IV!$K:$K,2)+COUNTIFS(ATEF_V!$B:$B,$B7,ATEF_V!$K:$K,2)+COUNTIFS(ATEF_VI!$B:$B,$B7,ATEF_VI!$K:$K,2)+COUNTIFS(ATEF_VII!$B:$B,$B7,ATEF_VII!$K:$K,2)+COUNTIFS(ATEF_VIII!$B:$B,$B7,ATEF_VIII!$K:$K,2)+COUNTIFS(ATEF_IX!$B:$B,$B7,ATEF_IX!$K:$K,2)+COUNTIFS(ATEF_X!$B:$B,$B7,ATEF_X!$K:$K,2)+COUNTIFS(ATEF_XI!$B:$B,$B7,ATEF_XI!$K:$K,2)+COUNTIFS(ATEF_XII!$B:$B,$B7,ATEF_XII!$K:$K,2)+COUNTIFS(ATEF_XIII!$B:$B,$B7,ATEF_XIII!$K:$K,2)+COUNTIFS(ATEF_XIV!$B:$B,$B7,ATEF_XIV!$K:$K,2)</f>
        <v>0</v>
      </c>
      <c r="Z7" s="75">
        <f>COUNTIFS(ATEF_I!$B:$B,$B7,ATEF_I!$K:$K,3)+COUNTIFS(ATEF_II!$B:$B,$B7,ATEF_II!$K:$K,3)+COUNTIFS(ATEF_III!$B:$B,$B7,ATEF_III!$K:$K,3)+COUNTIFS(ATEF_IV!$B:$B,$B7,ATEF_IV!$K:$K,3)+COUNTIFS(ATEF_V!$B:$B,$B7,ATEF_V!$K:$K,3)+COUNTIFS(ATEF_VI!$B:$B,$B7,ATEF_VI!$K:$K,3)+COUNTIFS(ATEF_VII!$B:$B,$B7,ATEF_VII!$K:$K,3)+COUNTIFS(ATEF_VIII!$B:$B,$B7,ATEF_VIII!$K:$K,3)+COUNTIFS(ATEF_IX!$B:$B,$B7,ATEF_IX!$K:$K,3)+COUNTIFS(ATEF_X!$B:$B,$B7,ATEF_X!$K:$K,3)+COUNTIFS(ATEF_XI!$B:$B,$B7,ATEF_XI!$K:$K,3)+COUNTIFS(ATEF_XII!$B:$B,$B7,ATEF_XII!$K:$K,3)+COUNTIFS(ATEF_XIII!$B:$B,$B7,ATEF_XIII!$K:$K,3)+COUNTIFS(ATEF_XIV!$B:$B,$B7,ATEF_XIV!$K:$K,3)</f>
        <v>0</v>
      </c>
      <c r="AA7" s="75">
        <f>COUNTIFS(ATEF_I!$B:$B,$B7,ATEF_I!$K:$K,"&gt;3")+COUNTIFS(ATEF_II!$B:$B,$B7,ATEF_II!$K:$K,"&gt;3")+COUNTIFS(ATEF_III!$B:$B,$B7,ATEF_III!$K:$K,"&gt;3")+COUNTIFS(ATEF_IV!$B:$B,$B7,ATEF_IV!$K:$K,"&gt;3")+COUNTIFS(ATEF_V!$B:$B,$B7,ATEF_V!$K:$K,"&gt;3")+COUNTIFS(ATEF_VI!$B:$B,$B7,ATEF_VI!$K:$K,"&gt;3")+COUNTIFS(ATEF_VII!$B:$B,$B7,ATEF_VII!$K:$K,"&gt;3")+COUNTIFS(ATEF_VIII!$B:$B,$B7,ATEF_VIII!$K:$K,"&gt;3")+COUNTIFS(ATEF_IX!$B:$B,$B7,ATEF_IX!$K:$K,"&gt;3")+COUNTIFS(ATEF_X!$B:$B,$B7,ATEF_X!$K:$K,"&gt;3")+COUNTIFS(ATEF_XI!$B:$B,$B7,ATEF_XI!$K:$K,"&gt;3")+COUNTIFS(ATEF_XII!$B:$B,$B7,ATEF_XII!$K:$K,"&gt;3")+COUNTIFS(ATEF_XIII!$B:$B,$B7,ATEF_XIII!$K:$K,"&gt;3")+COUNTIFS(ATEF_XIV!$B:$B,$B7,ATEF_XIV!$K:$K,"&gt;3")</f>
        <v>1</v>
      </c>
      <c r="AB7" s="66">
        <f>COUNTIFS(ATEF_I!$B:$B,$B7,ATEF_I!$K:$K,"RIT")+COUNTIFS(ATEF_II!$B:$B,$B7,ATEF_II!$K:$K,"RIT")+COUNTIFS(ATEF_III!$B:$B,$B7,ATEF_III!$K:$K,"RIT")+COUNTIFS(ATEF_IV!$B:$B,$B7,ATEF_IV!$K:$K,"RIT")+COUNTIFS(ATEF_V!$B:$B,$B7,ATEF_V!$K:$K,"RIT")+COUNTIFS(ATEF_VI!$B:$B,$B7,ATEF_VI!$K:$K,"RIT")+COUNTIFS(ATEF_VII!$B:$B,$B7,ATEF_VII!$K:$K,"RIT")+COUNTIFS(ATEF_VIII!$B:$B,$B7,ATEF_VIII!$K:$K,"RIT")+COUNTIFS(ATEF_IX!$B:$B,$B7,ATEF_IX!$K:$K,"RIT")+COUNTIFS(ATEF_X!$B:$B,$B7,ATEF_X!$K:$K,"RIT")+COUNTIFS(ATEF_XI!$B:$B,$B7,ATEF_XI!$K:$K,"RIT")+COUNTIFS(ATEF_XII!$B:$B,$B7,ATEF_XII!$K:$K,"RIT")+COUNTIFS(ATEF_XIII!$B:$B,$B7,ATEF_XIII!$K:$K,"RIT")+COUNTIFS(ATEF_XIV!$B:$B,$B7,ATEF_XIV!$K:$K,"RIT")</f>
        <v>0</v>
      </c>
    </row>
    <row r="8" spans="1:28" x14ac:dyDescent="0.25">
      <c r="A8" s="68" t="s">
        <v>8</v>
      </c>
      <c r="B8" s="66" t="s">
        <v>6</v>
      </c>
      <c r="C8" s="73">
        <f>COUNTIF(ATEF_I!$6:$6,$B8)+COUNTIF(ATEF_II!$6:$6,$B8)+COUNTIF(ATEF_III!$6:$6,$B8)+COUNTIF(ATEF_IV!$6:$6,$B8)+COUNTIF(ATEF_V!$6:$6,$B8)+COUNTIF(ATEF_VI!$6:$6,$B8)+COUNTIF(ATEF_VII!$6:$6,$B8)+COUNTIF(ATEF_VIII!$6:$6,$B8)+COUNTIF(ATEF_IX!$6:$6,$B8)+COUNTIF(ATEF_X!$6:$6,$B8)+COUNTIF(ATEF_XI!$6:$6,$B8)+COUNTIF(ATEF_XII!$6:$6,$B8)+COUNTIF(ATEF_XIII!$6:$6,$B8)+COUNTIF(ATEF_XIV!$6:$6,$B8)</f>
        <v>13</v>
      </c>
      <c r="D8" s="75">
        <f>COUNTIF(ATEF_I!$B:$B,$B8)+COUNTIF(ATEF_II!$B:$B,$B8)+COUNTIF(ATEF_III!$B:$B,$B8)+COUNTIF(ATEF_IV!$B:$B,$B8)+COUNTIF(ATEF_V!$B:$B,$B8)+COUNTIF(ATEF_VI!$B:$B,$B8)+COUNTIF(ATEF_VII!$B:$B,$B8)+COUNTIF(ATEF_VIII!$B:$B,$B8)+COUNTIF(ATEF_IX!$B:$B,$B8)+COUNTIF(ATEF_X!$B:$B,$B8)+COUNTIF(ATEF_XI!$B:$B,$B8)+COUNTIF(ATEF_XII!$B:$B,$B8)+COUNTIF(ATEF_XIII!$B:$B,$B8)+COUNTIF(ATEF_XIV!$B:$B,$B8)</f>
        <v>12</v>
      </c>
      <c r="E8" s="67">
        <f t="shared" si="0"/>
        <v>1</v>
      </c>
      <c r="F8" s="73">
        <f>COUNTIFS(ATEF_I!$B:$B,$B8,ATEF_I!$A:$A,"1°")+COUNTIFS(ATEF_II!$B:$B,$B8,ATEF_I!$A:$A,"1°")+COUNTIFS(ATEF_III!$B:$B,$B8,ATEF_I!$A:$A,"1°")+COUNTIFS(ATEF_IV!$B:$B,$B8,ATEF_I!$A:$A,"1°")+COUNTIFS(ATEF_V!$B:$B,$B8,ATEF_I!$A:$A,"1°")+COUNTIFS(ATEF_VI!$B:$B,$B8,ATEF_I!$A:$A,"1°")+COUNTIFS(ATEF_VII!$B:$B,$B8,ATEF_I!$A:$A,"1°")+COUNTIFS(ATEF_VIII!$B:$B,$B8,ATEF_I!$A:$A,"1°")+COUNTIFS(ATEF_IX!$B:$B,$B8,ATEF_I!$A:$A,"1°")+COUNTIFS(ATEF_X!$B:$B,$B8,ATEF_I!$A:$A,"1°")+COUNTIFS(ATEF_XI!$B:$B,$B8,ATEF_I!$A:$A,"1°")+COUNTIFS(ATEF_XII!$B:$B,$B8,ATEF_I!$A:$A,"1°")+COUNTIFS(ATEF_XIII!$B:$B,$B8,ATEF_I!$A:$A,"1°")+COUNTIFS(ATEF_XIV!$B:$B,$B8,ATEF_I!$A:$A,"1°")</f>
        <v>0</v>
      </c>
      <c r="G8" s="75">
        <f>COUNTIFS(ATEF_I!$B:$B,$B8,ATEF_I!$A:$A,"2°")+COUNTIFS(ATEF_II!$B:$B,$B8,ATEF_I!$A:$A,"2°")+COUNTIFS(ATEF_III!$B:$B,$B8,ATEF_I!$A:$A,"2°")+COUNTIFS(ATEF_IV!$B:$B,$B8,ATEF_I!$A:$A,"2°")+COUNTIFS(ATEF_V!$B:$B,$B8,ATEF_I!$A:$A,"2°")+COUNTIFS(ATEF_VI!$B:$B,$B8,ATEF_I!$A:$A,"2°")+COUNTIFS(ATEF_VII!$B:$B,$B8,ATEF_I!$A:$A,"2°")+COUNTIFS(ATEF_VIII!$B:$B,$B8,ATEF_I!$A:$A,"2°")+COUNTIFS(ATEF_IX!$B:$B,$B8,ATEF_I!$A:$A,"2°")+COUNTIFS(ATEF_X!$B:$B,$B8,ATEF_I!$A:$A,"2°")+COUNTIFS(ATEF_XI!$B:$B,$B8,ATEF_I!$A:$A,"2°")+COUNTIFS(ATEF_XII!$B:$B,$B8,ATEF_I!$A:$A,"2°")+COUNTIFS(ATEF_XIII!$B:$B,$B8,ATEF_I!$A:$A,"2°")+COUNTIFS(ATEF_XIV!$B:$B,$B8,ATEF_I!$A:$A,"2°")</f>
        <v>1</v>
      </c>
      <c r="H8" s="75">
        <f>COUNTIFS(ATEF_I!$B:$B,$B8,ATEF_I!$A:$A,"3°")+COUNTIFS(ATEF_II!$B:$B,$B8,ATEF_I!$A:$A,"3°")+COUNTIFS(ATEF_III!$B:$B,$B8,ATEF_I!$A:$A,"3°")+COUNTIFS(ATEF_IV!$B:$B,$B8,ATEF_I!$A:$A,"3°")+COUNTIFS(ATEF_V!$B:$B,$B8,ATEF_I!$A:$A,"3°")+COUNTIFS(ATEF_VI!$B:$B,$B8,ATEF_I!$A:$A,"3°")+COUNTIFS(ATEF_VII!$B:$B,$B8,ATEF_I!$A:$A,"3°")+COUNTIFS(ATEF_VIII!$B:$B,$B8,ATEF_I!$A:$A,"3°")+COUNTIFS(ATEF_IX!$B:$B,$B8,ATEF_I!$A:$A,"3°")+COUNTIFS(ATEF_X!$B:$B,$B8,ATEF_I!$A:$A,"3°")+COUNTIFS(ATEF_XI!$B:$B,$B8,ATEF_I!$A:$A,"3°")+COUNTIFS(ATEF_XII!$B:$B,$B8,ATEF_I!$A:$A,"3°")+COUNTIFS(ATEF_XIII!$B:$B,$B8,ATEF_I!$A:$A,"3°")+COUNTIFS(ATEF_XIV!$B:$B,$B8,ATEF_I!$A:$A,"3°")</f>
        <v>1</v>
      </c>
      <c r="I8" s="66">
        <f t="shared" si="1"/>
        <v>10</v>
      </c>
      <c r="J8" s="73">
        <v>0</v>
      </c>
      <c r="K8" s="75">
        <v>0</v>
      </c>
      <c r="L8" s="75">
        <v>0</v>
      </c>
      <c r="M8" s="66">
        <f t="shared" si="2"/>
        <v>13</v>
      </c>
      <c r="N8" s="73">
        <f t="shared" si="3"/>
        <v>124</v>
      </c>
      <c r="O8" s="75">
        <f>SUMIF(ATEF_I!$B:$B,$B8,ATEF_I!$C:$C)+SUMIF(ATEF_II!$B:$B,$B8,ATEF_II!$C:$C)+SUMIF(ATEF_III!$B:$B,$B8,ATEF_III!$C:$C)+SUMIF(ATEF_IV!$B:$B,$B8,ATEF_IV!$C:$C)+SUMIF(ATEF_V!$B:$B,$B8,ATEF_V!$C:$C)+SUMIF(ATEF_VI!$B:$B,$B8,ATEF_VI!$C:$C)+SUMIF(ATEF_VII!$B:$B,$B8,ATEF_VII!$C:$C)+SUMIF(ATEF_VIII!$B:$B,$B8,ATEF_VIII!$C:$C)+SUMIF(ATEF_IX!$B:$B,$B8,ATEF_IX!$C:$C)+SUMIF(ATEF_X!$B:$B,$B8,ATEF_X!$C:$C)+SUMIF(ATEF_XI!$B:$B,$B8,ATEF_XI!$C:$C)+SUMIF(ATEF_XII!$B:$B,$B8,ATEF_XII!$C:$C)+SUMIF(ATEF_XIII!$B:$B,$B8,ATEF_XIII!$C:$C)+SUMIF(ATEF_XIV!$B:$B,$B8,ATEF_XIV!$C:$C)</f>
        <v>13</v>
      </c>
      <c r="P8" s="75">
        <f>SUMIF(ATEF_I!$B:$B,$B8,ATEF_I!D:D)+SUMIF(ATEF_II!$B:$B,$B8,ATEF_II!D:D)+SUMIF(ATEF_III!$B:$B,$B8,ATEF_III!D:D)+SUMIF(ATEF_IV!$B:$B,$B8,ATEF_IV!D:D)+SUMIF(ATEF_V!$B:$B,$B8,ATEF_V!D:D)+SUMIF(ATEF_VI!$B:$B,$B8,ATEF_VI!D:D)+SUMIF(ATEF_VII!$B:$B,$B8,ATEF_VII!D:D)+SUMIF(ATEF_VIII!$B:$B,$B8,ATEF_VIII!D:D)+SUMIF(ATEF_IX!$B:$B,$B8,ATEF_IX!D:D)+SUMIF(ATEF_X!$B:$B,$B8,ATEF_X!D:D)+SUMIF(ATEF_XI!$B:$B,$B8,ATEF_XI!D:D)+SUMIF(ATEF_XII!$B:$B,$B8,ATEF_XII!D:D)+SUMIF(ATEF_XIII!$B:$B,$B8,ATEF_XIII!D:D)+SUMIF(ATEF_XIV!$B:$B,$B8,ATEF_XIV!D:D)</f>
        <v>10</v>
      </c>
      <c r="Q8" s="75">
        <f>SUMIF(ATEF_I!$B:$B,$B8,ATEF_I!E:E)+SUMIF(ATEF_II!$B:$B,$B8,ATEF_II!E:E)+SUMIF(ATEF_III!$B:$B,$B8,ATEF_III!E:E)+SUMIF(ATEF_IV!$B:$B,$B8,ATEF_IV!E:E)+SUMIF(ATEF_V!$B:$B,$B8,ATEF_V!E:E)+SUMIF(ATEF_VI!$B:$B,$B8,ATEF_VI!E:E)+SUMIF(ATEF_VII!$B:$B,$B8,ATEF_VII!E:E)+SUMIF(ATEF_VIII!$B:$B,$B8,ATEF_VIII!E:E)+SUMIF(ATEF_IX!$B:$B,$B8,ATEF_IX!E:E)+SUMIF(ATEF_X!$B:$B,$B8,ATEF_X!E:E)+SUMIF(ATEF_XI!$B:$B,$B8,ATEF_XI!E:E)+SUMIF(ATEF_XII!$B:$B,$B8,ATEF_XII!E:E)+SUMIF(ATEF_XIII!$B:$B,$B8,ATEF_XIII!E:E)+SUMIF(ATEF_XIV!$B:$B,$B8,ATEF_XIV!E:E)</f>
        <v>13</v>
      </c>
      <c r="R8" s="75">
        <f>SUMIF(ATEF_I!$B:$B,$B8,ATEF_I!F:F)+SUMIF(ATEF_II!$B:$B,$B8,ATEF_II!F:F)+SUMIF(ATEF_III!$B:$B,$B8,ATEF_III!F:F)+SUMIF(ATEF_IV!$B:$B,$B8,ATEF_IV!F:F)+SUMIF(ATEF_V!$B:$B,$B8,ATEF_V!F:F)+SUMIF(ATEF_VI!$B:$B,$B8,ATEF_VI!F:F)+SUMIF(ATEF_VII!$B:$B,$B8,ATEF_VII!F:F)+SUMIF(ATEF_VIII!$B:$B,$B8,ATEF_VIII!F:F)+SUMIF(ATEF_IX!$B:$B,$B8,ATEF_IX!F:F)+SUMIF(ATEF_X!$B:$B,$B8,ATEF_X!F:F)+SUMIF(ATEF_XI!$B:$B,$B8,ATEF_XI!F:F)+SUMIF(ATEF_XII!$B:$B,$B8,ATEF_XII!F:F)+SUMIF(ATEF_XIII!$B:$B,$B8,ATEF_XIII!F:F)+SUMIF(ATEF_XIV!$B:$B,$B8,ATEF_XIV!F:F)</f>
        <v>17</v>
      </c>
      <c r="S8" s="75">
        <f>SUMIF(ATEF_I!$B:$B,$B8,ATEF_I!G:G)+SUMIF(ATEF_II!$B:$B,$B8,ATEF_II!G:G)+SUMIF(ATEF_III!$B:$B,$B8,ATEF_III!G:G)+SUMIF(ATEF_IV!$B:$B,$B8,ATEF_IV!G:G)+SUMIF(ATEF_V!$B:$B,$B8,ATEF_V!G:G)+SUMIF(ATEF_VI!$B:$B,$B8,ATEF_VI!G:G)+SUMIF(ATEF_VII!$B:$B,$B8,ATEF_VII!G:G)+SUMIF(ATEF_VIII!$B:$B,$B8,ATEF_VIII!G:G)+SUMIF(ATEF_IX!$B:$B,$B8,ATEF_IX!G:G)+SUMIF(ATEF_X!$B:$B,$B8,ATEF_X!G:G)+SUMIF(ATEF_XI!$B:$B,$B8,ATEF_XI!G:G)+SUMIF(ATEF_XII!$B:$B,$B8,ATEF_XII!G:G)+SUMIF(ATEF_XIII!$B:$B,$B8,ATEF_XIII!G:G)+SUMIF(ATEF_XIV!$B:$B,$B8,ATEF_XIV!G:G)</f>
        <v>24</v>
      </c>
      <c r="T8" s="75">
        <f>SUMIF(ATEF_I!$B:$B,$B8,ATEF_I!H:H)+SUMIF(ATEF_II!$B:$B,$B8,ATEF_II!H:H)+SUMIF(ATEF_III!$B:$B,$B8,ATEF_III!H:H)+SUMIF(ATEF_IV!$B:$B,$B8,ATEF_IV!H:H)+SUMIF(ATEF_V!$B:$B,$B8,ATEF_V!H:H)+SUMIF(ATEF_VI!$B:$B,$B8,ATEF_VI!H:H)+SUMIF(ATEF_VII!$B:$B,$B8,ATEF_VII!H:H)+SUMIF(ATEF_VIII!$B:$B,$B8,ATEF_VIII!H:H)+SUMIF(ATEF_IX!$B:$B,$B8,ATEF_IX!H:H)+SUMIF(ATEF_X!$B:$B,$B8,ATEF_X!H:H)+SUMIF(ATEF_XI!$B:$B,$B8,ATEF_XI!H:H)+SUMIF(ATEF_XII!$B:$B,$B8,ATEF_XII!H:H)+SUMIF(ATEF_XIII!$B:$B,$B8,ATEF_XIII!H:H)+SUMIF(ATEF_XIV!$B:$B,$B8,ATEF_XIV!H:H)</f>
        <v>15</v>
      </c>
      <c r="U8" s="75">
        <f>SUMIF(ATEF_I!$B:$B,$B8,ATEF_I!I:I)+SUMIF(ATEF_II!$B:$B,$B8,ATEF_II!I:I)+SUMIF(ATEF_III!$B:$B,$B8,ATEF_III!I:I)+SUMIF(ATEF_IV!$B:$B,$B8,ATEF_IV!I:I)+SUMIF(ATEF_V!$B:$B,$B8,ATEF_V!I:I)+SUMIF(ATEF_VI!$B:$B,$B8,ATEF_VI!I:I)+SUMIF(ATEF_VII!$B:$B,$B8,ATEF_VII!I:I)+SUMIF(ATEF_VIII!$B:$B,$B8,ATEF_VIII!I:I)+SUMIF(ATEF_IX!$B:$B,$B8,ATEF_IX!I:I)+SUMIF(ATEF_X!$B:$B,$B8,ATEF_X!I:I)+SUMIF(ATEF_XI!$B:$B,$B8,ATEF_XI!I:I)+SUMIF(ATEF_XII!$B:$B,$B8,ATEF_XII!I:I)+SUMIF(ATEF_XIII!$B:$B,$B8,ATEF_XIII!I:I)+SUMIF(ATEF_XIV!$B:$B,$B8,ATEF_XIV!I:I)</f>
        <v>23</v>
      </c>
      <c r="V8" s="67">
        <f>SUMIF(ATEF_I!$B:$B,$B8,ATEF_I!J:J)+SUMIF(ATEF_II!$B:$B,$B8,ATEF_II!J:J)+SUMIF(ATEF_III!$B:$B,$B8,ATEF_III!J:J)+SUMIF(ATEF_IV!$B:$B,$B8,ATEF_IV!J:J)+SUMIF(ATEF_V!$B:$B,$B8,ATEF_V!J:J)+SUMIF(ATEF_VI!$B:$B,$B8,ATEF_VI!J:J)+SUMIF(ATEF_VII!$B:$B,$B8,ATEF_VII!J:J)+SUMIF(ATEF_VIII!$B:$B,$B8,ATEF_VIII!J:J)+SUMIF(ATEF_IX!$B:$B,$B8,ATEF_IX!J:J)+SUMIF(ATEF_X!$B:$B,$B8,ATEF_X!J:J)+SUMIF(ATEF_XI!$B:$B,$B8,ATEF_XI!J:J)+SUMIF(ATEF_XII!$B:$B,$B8,ATEF_XII!J:J)+SUMIF(ATEF_XIII!$B:$B,$B8,ATEF_XIII!J:J)+SUMIF(ATEF_XIV!$B:$B,$B8,ATEF_XIV!J:J)</f>
        <v>9</v>
      </c>
      <c r="W8" s="73">
        <f t="shared" si="4"/>
        <v>11</v>
      </c>
      <c r="X8" s="75">
        <f>COUNTIFS(ATEF_I!$B:$B,$B8,ATEF_I!$K:$K,1)+COUNTIFS(ATEF_II!$B:$B,$B8,ATEF_II!$K:$K,1)+COUNTIFS(ATEF_III!$B:$B,$B8,ATEF_III!$K:$K,1)+COUNTIFS(ATEF_IV!$B:$B,$B8,ATEF_IV!$K:$K,1)+COUNTIFS(ATEF_V!$B:$B,$B8,ATEF_V!$K:$K,1)+COUNTIFS(ATEF_VI!$B:$B,$B8,ATEF_VI!$K:$K,1)+COUNTIFS(ATEF_VII!$B:$B,$B8,ATEF_VII!$K:$K,1)+COUNTIFS(ATEF_VIII!$B:$B,$B8,ATEF_VIII!$K:$K,1)+COUNTIFS(ATEF_IX!$B:$B,$B8,ATEF_IX!$K:$K,1)+COUNTIFS(ATEF_X!$B:$B,$B8,ATEF_X!$K:$K,1)+COUNTIFS(ATEF_XI!$B:$B,$B8,ATEF_XI!$K:$K,1)+COUNTIFS(ATEF_XII!$B:$B,$B8,ATEF_XII!$K:$K,1)+COUNTIFS(ATEF_XIII!$B:$B,$B8,ATEF_XIII!$K:$K,1)+COUNTIFS(ATEF_XIV!$B:$B,$B8,ATEF_XIV!$K:$K,1)</f>
        <v>5</v>
      </c>
      <c r="Y8" s="75">
        <f>COUNTIFS(ATEF_I!$B:$B,$B8,ATEF_I!$K:$K,2)+COUNTIFS(ATEF_II!$B:$B,$B8,ATEF_II!$K:$K,2)+COUNTIFS(ATEF_III!$B:$B,$B8,ATEF_III!$K:$K,2)+COUNTIFS(ATEF_IV!$B:$B,$B8,ATEF_IV!$K:$K,2)+COUNTIFS(ATEF_V!$B:$B,$B8,ATEF_V!$K:$K,2)+COUNTIFS(ATEF_VI!$B:$B,$B8,ATEF_VI!$K:$K,2)+COUNTIFS(ATEF_VII!$B:$B,$B8,ATEF_VII!$K:$K,2)+COUNTIFS(ATEF_VIII!$B:$B,$B8,ATEF_VIII!$K:$K,2)+COUNTIFS(ATEF_IX!$B:$B,$B8,ATEF_IX!$K:$K,2)+COUNTIFS(ATEF_X!$B:$B,$B8,ATEF_X!$K:$K,2)+COUNTIFS(ATEF_XI!$B:$B,$B8,ATEF_XI!$K:$K,2)+COUNTIFS(ATEF_XII!$B:$B,$B8,ATEF_XII!$K:$K,2)+COUNTIFS(ATEF_XIII!$B:$B,$B8,ATEF_XIII!$K:$K,2)+COUNTIFS(ATEF_XIV!$B:$B,$B8,ATEF_XIV!$K:$K,2)</f>
        <v>2</v>
      </c>
      <c r="Z8" s="75">
        <f>COUNTIFS(ATEF_I!$B:$B,$B8,ATEF_I!$K:$K,3)+COUNTIFS(ATEF_II!$B:$B,$B8,ATEF_II!$K:$K,3)+COUNTIFS(ATEF_III!$B:$B,$B8,ATEF_III!$K:$K,3)+COUNTIFS(ATEF_IV!$B:$B,$B8,ATEF_IV!$K:$K,3)+COUNTIFS(ATEF_V!$B:$B,$B8,ATEF_V!$K:$K,3)+COUNTIFS(ATEF_VI!$B:$B,$B8,ATEF_VI!$K:$K,3)+COUNTIFS(ATEF_VII!$B:$B,$B8,ATEF_VII!$K:$K,3)+COUNTIFS(ATEF_VIII!$B:$B,$B8,ATEF_VIII!$K:$K,3)+COUNTIFS(ATEF_IX!$B:$B,$B8,ATEF_IX!$K:$K,3)+COUNTIFS(ATEF_X!$B:$B,$B8,ATEF_X!$K:$K,3)+COUNTIFS(ATEF_XI!$B:$B,$B8,ATEF_XI!$K:$K,3)+COUNTIFS(ATEF_XII!$B:$B,$B8,ATEF_XII!$K:$K,3)+COUNTIFS(ATEF_XIII!$B:$B,$B8,ATEF_XIII!$K:$K,3)+COUNTIFS(ATEF_XIV!$B:$B,$B8,ATEF_XIV!$K:$K,3)</f>
        <v>1</v>
      </c>
      <c r="AA8" s="75">
        <f>COUNTIFS(ATEF_I!$B:$B,$B8,ATEF_I!$K:$K,"&gt;3")+COUNTIFS(ATEF_II!$B:$B,$B8,ATEF_II!$K:$K,"&gt;3")+COUNTIFS(ATEF_III!$B:$B,$B8,ATEF_III!$K:$K,"&gt;3")+COUNTIFS(ATEF_IV!$B:$B,$B8,ATEF_IV!$K:$K,"&gt;3")+COUNTIFS(ATEF_V!$B:$B,$B8,ATEF_V!$K:$K,"&gt;3")+COUNTIFS(ATEF_VI!$B:$B,$B8,ATEF_VI!$K:$K,"&gt;3")+COUNTIFS(ATEF_VII!$B:$B,$B8,ATEF_VII!$K:$K,"&gt;3")+COUNTIFS(ATEF_VIII!$B:$B,$B8,ATEF_VIII!$K:$K,"&gt;3")+COUNTIFS(ATEF_IX!$B:$B,$B8,ATEF_IX!$K:$K,"&gt;3")+COUNTIFS(ATEF_X!$B:$B,$B8,ATEF_X!$K:$K,"&gt;3")+COUNTIFS(ATEF_XI!$B:$B,$B8,ATEF_XI!$K:$K,"&gt;3")+COUNTIFS(ATEF_XII!$B:$B,$B8,ATEF_XII!$K:$K,"&gt;3")+COUNTIFS(ATEF_XIII!$B:$B,$B8,ATEF_XIII!$K:$K,"&gt;3")+COUNTIFS(ATEF_XIV!$B:$B,$B8,ATEF_XIV!$K:$K,"&gt;3")</f>
        <v>3</v>
      </c>
      <c r="AB8" s="66">
        <f>COUNTIFS(ATEF_I!$B:$B,$B8,ATEF_I!$K:$K,"RIT")+COUNTIFS(ATEF_II!$B:$B,$B8,ATEF_II!$K:$K,"RIT")+COUNTIFS(ATEF_III!$B:$B,$B8,ATEF_III!$K:$K,"RIT")+COUNTIFS(ATEF_IV!$B:$B,$B8,ATEF_IV!$K:$K,"RIT")+COUNTIFS(ATEF_V!$B:$B,$B8,ATEF_V!$K:$K,"RIT")+COUNTIFS(ATEF_VI!$B:$B,$B8,ATEF_VI!$K:$K,"RIT")+COUNTIFS(ATEF_VII!$B:$B,$B8,ATEF_VII!$K:$K,"RIT")+COUNTIFS(ATEF_VIII!$B:$B,$B8,ATEF_VIII!$K:$K,"RIT")+COUNTIFS(ATEF_IX!$B:$B,$B8,ATEF_IX!$K:$K,"RIT")+COUNTIFS(ATEF_X!$B:$B,$B8,ATEF_X!$K:$K,"RIT")+COUNTIFS(ATEF_XI!$B:$B,$B8,ATEF_XI!$K:$K,"RIT")+COUNTIFS(ATEF_XII!$B:$B,$B8,ATEF_XII!$K:$K,"RIT")+COUNTIFS(ATEF_XIII!$B:$B,$B8,ATEF_XIII!$K:$K,"RIT")+COUNTIFS(ATEF_XIV!$B:$B,$B8,ATEF_XIV!$K:$K,"RIT")</f>
        <v>0</v>
      </c>
    </row>
    <row r="9" spans="1:28" x14ac:dyDescent="0.25">
      <c r="A9" s="68" t="s">
        <v>9</v>
      </c>
      <c r="B9" s="66" t="s">
        <v>1</v>
      </c>
      <c r="C9" s="73">
        <f>COUNTIF(ATEF_I!$6:$6,$B9)+COUNTIF(ATEF_II!$6:$6,$B9)+COUNTIF(ATEF_III!$6:$6,$B9)+COUNTIF(ATEF_IV!$6:$6,$B9)+COUNTIF(ATEF_V!$6:$6,$B9)+COUNTIF(ATEF_VI!$6:$6,$B9)+COUNTIF(ATEF_VII!$6:$6,$B9)+COUNTIF(ATEF_VIII!$6:$6,$B9)+COUNTIF(ATEF_IX!$6:$6,$B9)+COUNTIF(ATEF_X!$6:$6,$B9)+COUNTIF(ATEF_XI!$6:$6,$B9)+COUNTIF(ATEF_XII!$6:$6,$B9)+COUNTIF(ATEF_XIII!$6:$6,$B9)+COUNTIF(ATEF_XIV!$6:$6,$B9)</f>
        <v>13</v>
      </c>
      <c r="D9" s="75">
        <f>COUNTIF(ATEF_I!$B:$B,$B9)+COUNTIF(ATEF_II!$B:$B,$B9)+COUNTIF(ATEF_III!$B:$B,$B9)+COUNTIF(ATEF_IV!$B:$B,$B9)+COUNTIF(ATEF_V!$B:$B,$B9)+COUNTIF(ATEF_VI!$B:$B,$B9)+COUNTIF(ATEF_VII!$B:$B,$B9)+COUNTIF(ATEF_VIII!$B:$B,$B9)+COUNTIF(ATEF_IX!$B:$B,$B9)+COUNTIF(ATEF_X!$B:$B,$B9)+COUNTIF(ATEF_XI!$B:$B,$B9)+COUNTIF(ATEF_XII!$B:$B,$B9)+COUNTIF(ATEF_XIII!$B:$B,$B9)+COUNTIF(ATEF_XIV!$B:$B,$B9)</f>
        <v>11</v>
      </c>
      <c r="E9" s="67">
        <f t="shared" si="0"/>
        <v>2</v>
      </c>
      <c r="F9" s="73">
        <f>COUNTIFS(ATEF_I!$B:$B,$B9,ATEF_I!$A:$A,"1°")+COUNTIFS(ATEF_II!$B:$B,$B9,ATEF_I!$A:$A,"1°")+COUNTIFS(ATEF_III!$B:$B,$B9,ATEF_I!$A:$A,"1°")+COUNTIFS(ATEF_IV!$B:$B,$B9,ATEF_I!$A:$A,"1°")+COUNTIFS(ATEF_V!$B:$B,$B9,ATEF_I!$A:$A,"1°")+COUNTIFS(ATEF_VI!$B:$B,$B9,ATEF_I!$A:$A,"1°")+COUNTIFS(ATEF_VII!$B:$B,$B9,ATEF_I!$A:$A,"1°")+COUNTIFS(ATEF_VIII!$B:$B,$B9,ATEF_I!$A:$A,"1°")+COUNTIFS(ATEF_IX!$B:$B,$B9,ATEF_I!$A:$A,"1°")+COUNTIFS(ATEF_X!$B:$B,$B9,ATEF_I!$A:$A,"1°")+COUNTIFS(ATEF_XI!$B:$B,$B9,ATEF_I!$A:$A,"1°")+COUNTIFS(ATEF_XII!$B:$B,$B9,ATEF_I!$A:$A,"1°")+COUNTIFS(ATEF_XIII!$B:$B,$B9,ATEF_I!$A:$A,"1°")+COUNTIFS(ATEF_XIV!$B:$B,$B9,ATEF_I!$A:$A,"1°")</f>
        <v>1</v>
      </c>
      <c r="G9" s="75">
        <f>COUNTIFS(ATEF_I!$B:$B,$B9,ATEF_I!$A:$A,"2°")+COUNTIFS(ATEF_II!$B:$B,$B9,ATEF_I!$A:$A,"2°")+COUNTIFS(ATEF_III!$B:$B,$B9,ATEF_I!$A:$A,"2°")+COUNTIFS(ATEF_IV!$B:$B,$B9,ATEF_I!$A:$A,"2°")+COUNTIFS(ATEF_V!$B:$B,$B9,ATEF_I!$A:$A,"2°")+COUNTIFS(ATEF_VI!$B:$B,$B9,ATEF_I!$A:$A,"2°")+COUNTIFS(ATEF_VII!$B:$B,$B9,ATEF_I!$A:$A,"2°")+COUNTIFS(ATEF_VIII!$B:$B,$B9,ATEF_I!$A:$A,"2°")+COUNTIFS(ATEF_IX!$B:$B,$B9,ATEF_I!$A:$A,"2°")+COUNTIFS(ATEF_X!$B:$B,$B9,ATEF_I!$A:$A,"2°")+COUNTIFS(ATEF_XI!$B:$B,$B9,ATEF_I!$A:$A,"2°")+COUNTIFS(ATEF_XII!$B:$B,$B9,ATEF_I!$A:$A,"2°")+COUNTIFS(ATEF_XIII!$B:$B,$B9,ATEF_I!$A:$A,"2°")+COUNTIFS(ATEF_XIV!$B:$B,$B9,ATEF_I!$A:$A,"2°")</f>
        <v>2</v>
      </c>
      <c r="H9" s="75">
        <f>COUNTIFS(ATEF_I!$B:$B,$B9,ATEF_I!$A:$A,"3°")+COUNTIFS(ATEF_II!$B:$B,$B9,ATEF_I!$A:$A,"3°")+COUNTIFS(ATEF_III!$B:$B,$B9,ATEF_I!$A:$A,"3°")+COUNTIFS(ATEF_IV!$B:$B,$B9,ATEF_I!$A:$A,"3°")+COUNTIFS(ATEF_V!$B:$B,$B9,ATEF_I!$A:$A,"3°")+COUNTIFS(ATEF_VI!$B:$B,$B9,ATEF_I!$A:$A,"3°")+COUNTIFS(ATEF_VII!$B:$B,$B9,ATEF_I!$A:$A,"3°")+COUNTIFS(ATEF_VIII!$B:$B,$B9,ATEF_I!$A:$A,"3°")+COUNTIFS(ATEF_IX!$B:$B,$B9,ATEF_I!$A:$A,"3°")+COUNTIFS(ATEF_X!$B:$B,$B9,ATEF_I!$A:$A,"3°")+COUNTIFS(ATEF_XI!$B:$B,$B9,ATEF_I!$A:$A,"3°")+COUNTIFS(ATEF_XII!$B:$B,$B9,ATEF_I!$A:$A,"3°")+COUNTIFS(ATEF_XIII!$B:$B,$B9,ATEF_I!$A:$A,"3°")+COUNTIFS(ATEF_XIV!$B:$B,$B9,ATEF_I!$A:$A,"3°")</f>
        <v>1</v>
      </c>
      <c r="I9" s="66">
        <f t="shared" si="1"/>
        <v>7</v>
      </c>
      <c r="J9" s="73">
        <v>6</v>
      </c>
      <c r="K9" s="75">
        <v>1</v>
      </c>
      <c r="L9" s="75">
        <v>1</v>
      </c>
      <c r="M9" s="66">
        <f t="shared" si="2"/>
        <v>5</v>
      </c>
      <c r="N9" s="73">
        <f t="shared" si="3"/>
        <v>119</v>
      </c>
      <c r="O9" s="75">
        <f>SUMIF(ATEF_I!$B:$B,$B9,ATEF_I!$C:$C)+SUMIF(ATEF_II!$B:$B,$B9,ATEF_II!$C:$C)+SUMIF(ATEF_III!$B:$B,$B9,ATEF_III!$C:$C)+SUMIF(ATEF_IV!$B:$B,$B9,ATEF_IV!$C:$C)+SUMIF(ATEF_V!$B:$B,$B9,ATEF_V!$C:$C)+SUMIF(ATEF_VI!$B:$B,$B9,ATEF_VI!$C:$C)+SUMIF(ATEF_VII!$B:$B,$B9,ATEF_VII!$C:$C)+SUMIF(ATEF_VIII!$B:$B,$B9,ATEF_VIII!$C:$C)+SUMIF(ATEF_IX!$B:$B,$B9,ATEF_IX!$C:$C)+SUMIF(ATEF_X!$B:$B,$B9,ATEF_X!$C:$C)+SUMIF(ATEF_XI!$B:$B,$B9,ATEF_XI!$C:$C)+SUMIF(ATEF_XII!$B:$B,$B9,ATEF_XII!$C:$C)+SUMIF(ATEF_XIII!$B:$B,$B9,ATEF_XIII!$C:$C)+SUMIF(ATEF_XIV!$B:$B,$B9,ATEF_XIV!$C:$C)</f>
        <v>13</v>
      </c>
      <c r="P9" s="75">
        <f>SUMIF(ATEF_I!$B:$B,$B9,ATEF_I!D:D)+SUMIF(ATEF_II!$B:$B,$B9,ATEF_II!D:D)+SUMIF(ATEF_III!$B:$B,$B9,ATEF_III!D:D)+SUMIF(ATEF_IV!$B:$B,$B9,ATEF_IV!D:D)+SUMIF(ATEF_V!$B:$B,$B9,ATEF_V!D:D)+SUMIF(ATEF_VI!$B:$B,$B9,ATEF_VI!D:D)+SUMIF(ATEF_VII!$B:$B,$B9,ATEF_VII!D:D)+SUMIF(ATEF_VIII!$B:$B,$B9,ATEF_VIII!D:D)+SUMIF(ATEF_IX!$B:$B,$B9,ATEF_IX!D:D)+SUMIF(ATEF_X!$B:$B,$B9,ATEF_X!D:D)+SUMIF(ATEF_XI!$B:$B,$B9,ATEF_XI!D:D)+SUMIF(ATEF_XII!$B:$B,$B9,ATEF_XII!D:D)+SUMIF(ATEF_XIII!$B:$B,$B9,ATEF_XIII!D:D)+SUMIF(ATEF_XIV!$B:$B,$B9,ATEF_XIV!D:D)</f>
        <v>15</v>
      </c>
      <c r="Q9" s="75">
        <f>SUMIF(ATEF_I!$B:$B,$B9,ATEF_I!E:E)+SUMIF(ATEF_II!$B:$B,$B9,ATEF_II!E:E)+SUMIF(ATEF_III!$B:$B,$B9,ATEF_III!E:E)+SUMIF(ATEF_IV!$B:$B,$B9,ATEF_IV!E:E)+SUMIF(ATEF_V!$B:$B,$B9,ATEF_V!E:E)+SUMIF(ATEF_VI!$B:$B,$B9,ATEF_VI!E:E)+SUMIF(ATEF_VII!$B:$B,$B9,ATEF_VII!E:E)+SUMIF(ATEF_VIII!$B:$B,$B9,ATEF_VIII!E:E)+SUMIF(ATEF_IX!$B:$B,$B9,ATEF_IX!E:E)+SUMIF(ATEF_X!$B:$B,$B9,ATEF_X!E:E)+SUMIF(ATEF_XI!$B:$B,$B9,ATEF_XI!E:E)+SUMIF(ATEF_XII!$B:$B,$B9,ATEF_XII!E:E)+SUMIF(ATEF_XIII!$B:$B,$B9,ATEF_XIII!E:E)+SUMIF(ATEF_XIV!$B:$B,$B9,ATEF_XIV!E:E)</f>
        <v>18</v>
      </c>
      <c r="R9" s="75">
        <f>SUMIF(ATEF_I!$B:$B,$B9,ATEF_I!F:F)+SUMIF(ATEF_II!$B:$B,$B9,ATEF_II!F:F)+SUMIF(ATEF_III!$B:$B,$B9,ATEF_III!F:F)+SUMIF(ATEF_IV!$B:$B,$B9,ATEF_IV!F:F)+SUMIF(ATEF_V!$B:$B,$B9,ATEF_V!F:F)+SUMIF(ATEF_VI!$B:$B,$B9,ATEF_VI!F:F)+SUMIF(ATEF_VII!$B:$B,$B9,ATEF_VII!F:F)+SUMIF(ATEF_VIII!$B:$B,$B9,ATEF_VIII!F:F)+SUMIF(ATEF_IX!$B:$B,$B9,ATEF_IX!F:F)+SUMIF(ATEF_X!$B:$B,$B9,ATEF_X!F:F)+SUMIF(ATEF_XI!$B:$B,$B9,ATEF_XI!F:F)+SUMIF(ATEF_XII!$B:$B,$B9,ATEF_XII!F:F)+SUMIF(ATEF_XIII!$B:$B,$B9,ATEF_XIII!F:F)+SUMIF(ATEF_XIV!$B:$B,$B9,ATEF_XIV!F:F)</f>
        <v>24</v>
      </c>
      <c r="S9" s="75">
        <f>SUMIF(ATEF_I!$B:$B,$B9,ATEF_I!G:G)+SUMIF(ATEF_II!$B:$B,$B9,ATEF_II!G:G)+SUMIF(ATEF_III!$B:$B,$B9,ATEF_III!G:G)+SUMIF(ATEF_IV!$B:$B,$B9,ATEF_IV!G:G)+SUMIF(ATEF_V!$B:$B,$B9,ATEF_V!G:G)+SUMIF(ATEF_VI!$B:$B,$B9,ATEF_VI!G:G)+SUMIF(ATEF_VII!$B:$B,$B9,ATEF_VII!G:G)+SUMIF(ATEF_VIII!$B:$B,$B9,ATEF_VIII!G:G)+SUMIF(ATEF_IX!$B:$B,$B9,ATEF_IX!G:G)+SUMIF(ATEF_X!$B:$B,$B9,ATEF_X!G:G)+SUMIF(ATEF_XI!$B:$B,$B9,ATEF_XI!G:G)+SUMIF(ATEF_XII!$B:$B,$B9,ATEF_XII!G:G)+SUMIF(ATEF_XIII!$B:$B,$B9,ATEF_XIII!G:G)+SUMIF(ATEF_XIV!$B:$B,$B9,ATEF_XIV!G:G)</f>
        <v>18</v>
      </c>
      <c r="T9" s="75">
        <f>SUMIF(ATEF_I!$B:$B,$B9,ATEF_I!H:H)+SUMIF(ATEF_II!$B:$B,$B9,ATEF_II!H:H)+SUMIF(ATEF_III!$B:$B,$B9,ATEF_III!H:H)+SUMIF(ATEF_IV!$B:$B,$B9,ATEF_IV!H:H)+SUMIF(ATEF_V!$B:$B,$B9,ATEF_V!H:H)+SUMIF(ATEF_VI!$B:$B,$B9,ATEF_VI!H:H)+SUMIF(ATEF_VII!$B:$B,$B9,ATEF_VII!H:H)+SUMIF(ATEF_VIII!$B:$B,$B9,ATEF_VIII!H:H)+SUMIF(ATEF_IX!$B:$B,$B9,ATEF_IX!H:H)+SUMIF(ATEF_X!$B:$B,$B9,ATEF_X!H:H)+SUMIF(ATEF_XI!$B:$B,$B9,ATEF_XI!H:H)+SUMIF(ATEF_XII!$B:$B,$B9,ATEF_XII!H:H)+SUMIF(ATEF_XIII!$B:$B,$B9,ATEF_XIII!H:H)+SUMIF(ATEF_XIV!$B:$B,$B9,ATEF_XIV!H:H)</f>
        <v>8</v>
      </c>
      <c r="U9" s="75">
        <f>SUMIF(ATEF_I!$B:$B,$B9,ATEF_I!I:I)+SUMIF(ATEF_II!$B:$B,$B9,ATEF_II!I:I)+SUMIF(ATEF_III!$B:$B,$B9,ATEF_III!I:I)+SUMIF(ATEF_IV!$B:$B,$B9,ATEF_IV!I:I)+SUMIF(ATEF_V!$B:$B,$B9,ATEF_V!I:I)+SUMIF(ATEF_VI!$B:$B,$B9,ATEF_VI!I:I)+SUMIF(ATEF_VII!$B:$B,$B9,ATEF_VII!I:I)+SUMIF(ATEF_VIII!$B:$B,$B9,ATEF_VIII!I:I)+SUMIF(ATEF_IX!$B:$B,$B9,ATEF_IX!I:I)+SUMIF(ATEF_X!$B:$B,$B9,ATEF_X!I:I)+SUMIF(ATEF_XI!$B:$B,$B9,ATEF_XI!I:I)+SUMIF(ATEF_XII!$B:$B,$B9,ATEF_XII!I:I)+SUMIF(ATEF_XIII!$B:$B,$B9,ATEF_XIII!I:I)+SUMIF(ATEF_XIV!$B:$B,$B9,ATEF_XIV!I:I)</f>
        <v>16</v>
      </c>
      <c r="V9" s="67">
        <f>SUMIF(ATEF_I!$B:$B,$B9,ATEF_I!J:J)+SUMIF(ATEF_II!$B:$B,$B9,ATEF_II!J:J)+SUMIF(ATEF_III!$B:$B,$B9,ATEF_III!J:J)+SUMIF(ATEF_IV!$B:$B,$B9,ATEF_IV!J:J)+SUMIF(ATEF_V!$B:$B,$B9,ATEF_V!J:J)+SUMIF(ATEF_VI!$B:$B,$B9,ATEF_VI!J:J)+SUMIF(ATEF_VII!$B:$B,$B9,ATEF_VII!J:J)+SUMIF(ATEF_VIII!$B:$B,$B9,ATEF_VIII!J:J)+SUMIF(ATEF_IX!$B:$B,$B9,ATEF_IX!J:J)+SUMIF(ATEF_X!$B:$B,$B9,ATEF_X!J:J)+SUMIF(ATEF_XI!$B:$B,$B9,ATEF_XI!J:J)+SUMIF(ATEF_XII!$B:$B,$B9,ATEF_XII!J:J)+SUMIF(ATEF_XIII!$B:$B,$B9,ATEF_XIII!J:J)+SUMIF(ATEF_XIV!$B:$B,$B9,ATEF_XIV!J:J)</f>
        <v>7</v>
      </c>
      <c r="W9" s="73">
        <f t="shared" si="4"/>
        <v>11</v>
      </c>
      <c r="X9" s="75">
        <f>COUNTIFS(ATEF_I!$B:$B,$B9,ATEF_I!$K:$K,1)+COUNTIFS(ATEF_II!$B:$B,$B9,ATEF_II!$K:$K,1)+COUNTIFS(ATEF_III!$B:$B,$B9,ATEF_III!$K:$K,1)+COUNTIFS(ATEF_IV!$B:$B,$B9,ATEF_IV!$K:$K,1)+COUNTIFS(ATEF_V!$B:$B,$B9,ATEF_V!$K:$K,1)+COUNTIFS(ATEF_VI!$B:$B,$B9,ATEF_VI!$K:$K,1)+COUNTIFS(ATEF_VII!$B:$B,$B9,ATEF_VII!$K:$K,1)+COUNTIFS(ATEF_VIII!$B:$B,$B9,ATEF_VIII!$K:$K,1)+COUNTIFS(ATEF_IX!$B:$B,$B9,ATEF_IX!$K:$K,1)+COUNTIFS(ATEF_X!$B:$B,$B9,ATEF_X!$K:$K,1)+COUNTIFS(ATEF_XI!$B:$B,$B9,ATEF_XI!$K:$K,1)+COUNTIFS(ATEF_XII!$B:$B,$B9,ATEF_XII!$K:$K,1)+COUNTIFS(ATEF_XIII!$B:$B,$B9,ATEF_XIII!$K:$K,1)+COUNTIFS(ATEF_XIV!$B:$B,$B9,ATEF_XIV!$K:$K,1)</f>
        <v>9</v>
      </c>
      <c r="Y9" s="75">
        <f>COUNTIFS(ATEF_I!$B:$B,$B9,ATEF_I!$K:$K,2)+COUNTIFS(ATEF_II!$B:$B,$B9,ATEF_II!$K:$K,2)+COUNTIFS(ATEF_III!$B:$B,$B9,ATEF_III!$K:$K,2)+COUNTIFS(ATEF_IV!$B:$B,$B9,ATEF_IV!$K:$K,2)+COUNTIFS(ATEF_V!$B:$B,$B9,ATEF_V!$K:$K,2)+COUNTIFS(ATEF_VI!$B:$B,$B9,ATEF_VI!$K:$K,2)+COUNTIFS(ATEF_VII!$B:$B,$B9,ATEF_VII!$K:$K,2)+COUNTIFS(ATEF_VIII!$B:$B,$B9,ATEF_VIII!$K:$K,2)+COUNTIFS(ATEF_IX!$B:$B,$B9,ATEF_IX!$K:$K,2)+COUNTIFS(ATEF_X!$B:$B,$B9,ATEF_X!$K:$K,2)+COUNTIFS(ATEF_XI!$B:$B,$B9,ATEF_XI!$K:$K,2)+COUNTIFS(ATEF_XII!$B:$B,$B9,ATEF_XII!$K:$K,2)+COUNTIFS(ATEF_XIII!$B:$B,$B9,ATEF_XIII!$K:$K,2)+COUNTIFS(ATEF_XIV!$B:$B,$B9,ATEF_XIV!$K:$K,2)</f>
        <v>1</v>
      </c>
      <c r="Z9" s="75">
        <f>COUNTIFS(ATEF_I!$B:$B,$B9,ATEF_I!$K:$K,3)+COUNTIFS(ATEF_II!$B:$B,$B9,ATEF_II!$K:$K,3)+COUNTIFS(ATEF_III!$B:$B,$B9,ATEF_III!$K:$K,3)+COUNTIFS(ATEF_IV!$B:$B,$B9,ATEF_IV!$K:$K,3)+COUNTIFS(ATEF_V!$B:$B,$B9,ATEF_V!$K:$K,3)+COUNTIFS(ATEF_VI!$B:$B,$B9,ATEF_VI!$K:$K,3)+COUNTIFS(ATEF_VII!$B:$B,$B9,ATEF_VII!$K:$K,3)+COUNTIFS(ATEF_VIII!$B:$B,$B9,ATEF_VIII!$K:$K,3)+COUNTIFS(ATEF_IX!$B:$B,$B9,ATEF_IX!$K:$K,3)+COUNTIFS(ATEF_X!$B:$B,$B9,ATEF_X!$K:$K,3)+COUNTIFS(ATEF_XI!$B:$B,$B9,ATEF_XI!$K:$K,3)+COUNTIFS(ATEF_XII!$B:$B,$B9,ATEF_XII!$K:$K,3)+COUNTIFS(ATEF_XIII!$B:$B,$B9,ATEF_XIII!$K:$K,3)+COUNTIFS(ATEF_XIV!$B:$B,$B9,ATEF_XIV!$K:$K,3)</f>
        <v>0</v>
      </c>
      <c r="AA9" s="75">
        <f>COUNTIFS(ATEF_I!$B:$B,$B9,ATEF_I!$K:$K,"&gt;3")+COUNTIFS(ATEF_II!$B:$B,$B9,ATEF_II!$K:$K,"&gt;3")+COUNTIFS(ATEF_III!$B:$B,$B9,ATEF_III!$K:$K,"&gt;3")+COUNTIFS(ATEF_IV!$B:$B,$B9,ATEF_IV!$K:$K,"&gt;3")+COUNTIFS(ATEF_V!$B:$B,$B9,ATEF_V!$K:$K,"&gt;3")+COUNTIFS(ATEF_VI!$B:$B,$B9,ATEF_VI!$K:$K,"&gt;3")+COUNTIFS(ATEF_VII!$B:$B,$B9,ATEF_VII!$K:$K,"&gt;3")+COUNTIFS(ATEF_VIII!$B:$B,$B9,ATEF_VIII!$K:$K,"&gt;3")+COUNTIFS(ATEF_IX!$B:$B,$B9,ATEF_IX!$K:$K,"&gt;3")+COUNTIFS(ATEF_X!$B:$B,$B9,ATEF_X!$K:$K,"&gt;3")+COUNTIFS(ATEF_XI!$B:$B,$B9,ATEF_XI!$K:$K,"&gt;3")+COUNTIFS(ATEF_XII!$B:$B,$B9,ATEF_XII!$K:$K,"&gt;3")+COUNTIFS(ATEF_XIII!$B:$B,$B9,ATEF_XIII!$K:$K,"&gt;3")+COUNTIFS(ATEF_XIV!$B:$B,$B9,ATEF_XIV!$K:$K,"&gt;3")</f>
        <v>1</v>
      </c>
      <c r="AB9" s="66">
        <f>COUNTIFS(ATEF_I!$B:$B,$B9,ATEF_I!$K:$K,"RIT")+COUNTIFS(ATEF_II!$B:$B,$B9,ATEF_II!$K:$K,"RIT")+COUNTIFS(ATEF_III!$B:$B,$B9,ATEF_III!$K:$K,"RIT")+COUNTIFS(ATEF_IV!$B:$B,$B9,ATEF_IV!$K:$K,"RIT")+COUNTIFS(ATEF_V!$B:$B,$B9,ATEF_V!$K:$K,"RIT")+COUNTIFS(ATEF_VI!$B:$B,$B9,ATEF_VI!$K:$K,"RIT")+COUNTIFS(ATEF_VII!$B:$B,$B9,ATEF_VII!$K:$K,"RIT")+COUNTIFS(ATEF_VIII!$B:$B,$B9,ATEF_VIII!$K:$K,"RIT")+COUNTIFS(ATEF_IX!$B:$B,$B9,ATEF_IX!$K:$K,"RIT")+COUNTIFS(ATEF_X!$B:$B,$B9,ATEF_X!$K:$K,"RIT")+COUNTIFS(ATEF_XI!$B:$B,$B9,ATEF_XI!$K:$K,"RIT")+COUNTIFS(ATEF_XII!$B:$B,$B9,ATEF_XII!$K:$K,"RIT")+COUNTIFS(ATEF_XIII!$B:$B,$B9,ATEF_XIII!$K:$K,"RIT")+COUNTIFS(ATEF_XIV!$B:$B,$B9,ATEF_XIV!$K:$K,"RIT")</f>
        <v>0</v>
      </c>
    </row>
    <row r="10" spans="1:28" x14ac:dyDescent="0.25">
      <c r="A10" s="68" t="s">
        <v>10</v>
      </c>
      <c r="B10" s="66" t="s">
        <v>14</v>
      </c>
      <c r="C10" s="73">
        <f>COUNTIF(ATEF_I!$6:$6,$B10)+COUNTIF(ATEF_II!$6:$6,$B10)+COUNTIF(ATEF_III!$6:$6,$B10)+COUNTIF(ATEF_IV!$6:$6,$B10)+COUNTIF(ATEF_V!$6:$6,$B10)+COUNTIF(ATEF_VI!$6:$6,$B10)+COUNTIF(ATEF_VII!$6:$6,$B10)+COUNTIF(ATEF_VIII!$6:$6,$B10)+COUNTIF(ATEF_IX!$6:$6,$B10)+COUNTIF(ATEF_X!$6:$6,$B10)+COUNTIF(ATEF_XI!$6:$6,$B10)+COUNTIF(ATEF_XII!$6:$6,$B10)+COUNTIF(ATEF_XIII!$6:$6,$B10)+COUNTIF(ATEF_XIV!$6:$6,$B10)</f>
        <v>13</v>
      </c>
      <c r="D10" s="75">
        <f>COUNTIF(ATEF_I!$B:$B,$B10)+COUNTIF(ATEF_II!$B:$B,$B10)+COUNTIF(ATEF_III!$B:$B,$B10)+COUNTIF(ATEF_IV!$B:$B,$B10)+COUNTIF(ATEF_V!$B:$B,$B10)+COUNTIF(ATEF_VI!$B:$B,$B10)+COUNTIF(ATEF_VII!$B:$B,$B10)+COUNTIF(ATEF_VIII!$B:$B,$B10)+COUNTIF(ATEF_IX!$B:$B,$B10)+COUNTIF(ATEF_X!$B:$B,$B10)+COUNTIF(ATEF_XI!$B:$B,$B10)+COUNTIF(ATEF_XII!$B:$B,$B10)+COUNTIF(ATEF_XIII!$B:$B,$B10)+COUNTIF(ATEF_XIV!$B:$B,$B10)</f>
        <v>9</v>
      </c>
      <c r="E10" s="67">
        <f t="shared" si="0"/>
        <v>4</v>
      </c>
      <c r="F10" s="73">
        <f>COUNTIFS(ATEF_I!$B:$B,$B10,ATEF_I!$A:$A,"1°")+COUNTIFS(ATEF_II!$B:$B,$B10,ATEF_I!$A:$A,"1°")+COUNTIFS(ATEF_III!$B:$B,$B10,ATEF_I!$A:$A,"1°")+COUNTIFS(ATEF_IV!$B:$B,$B10,ATEF_I!$A:$A,"1°")+COUNTIFS(ATEF_V!$B:$B,$B10,ATEF_I!$A:$A,"1°")+COUNTIFS(ATEF_VI!$B:$B,$B10,ATEF_I!$A:$A,"1°")+COUNTIFS(ATEF_VII!$B:$B,$B10,ATEF_I!$A:$A,"1°")+COUNTIFS(ATEF_VIII!$B:$B,$B10,ATEF_I!$A:$A,"1°")+COUNTIFS(ATEF_IX!$B:$B,$B10,ATEF_I!$A:$A,"1°")+COUNTIFS(ATEF_X!$B:$B,$B10,ATEF_I!$A:$A,"1°")+COUNTIFS(ATEF_XI!$B:$B,$B10,ATEF_I!$A:$A,"1°")+COUNTIFS(ATEF_XII!$B:$B,$B10,ATEF_I!$A:$A,"1°")+COUNTIFS(ATEF_XIII!$B:$B,$B10,ATEF_I!$A:$A,"1°")+COUNTIFS(ATEF_XIV!$B:$B,$B10,ATEF_I!$A:$A,"1°")</f>
        <v>1</v>
      </c>
      <c r="G10" s="75">
        <f>COUNTIFS(ATEF_I!$B:$B,$B10,ATEF_I!$A:$A,"2°")+COUNTIFS(ATEF_II!$B:$B,$B10,ATEF_I!$A:$A,"2°")+COUNTIFS(ATEF_III!$B:$B,$B10,ATEF_I!$A:$A,"2°")+COUNTIFS(ATEF_IV!$B:$B,$B10,ATEF_I!$A:$A,"2°")+COUNTIFS(ATEF_V!$B:$B,$B10,ATEF_I!$A:$A,"2°")+COUNTIFS(ATEF_VI!$B:$B,$B10,ATEF_I!$A:$A,"2°")+COUNTIFS(ATEF_VII!$B:$B,$B10,ATEF_I!$A:$A,"2°")+COUNTIFS(ATEF_VIII!$B:$B,$B10,ATEF_I!$A:$A,"2°")+COUNTIFS(ATEF_IX!$B:$B,$B10,ATEF_I!$A:$A,"2°")+COUNTIFS(ATEF_X!$B:$B,$B10,ATEF_I!$A:$A,"2°")+COUNTIFS(ATEF_XI!$B:$B,$B10,ATEF_I!$A:$A,"2°")+COUNTIFS(ATEF_XII!$B:$B,$B10,ATEF_I!$A:$A,"2°")+COUNTIFS(ATEF_XIII!$B:$B,$B10,ATEF_I!$A:$A,"2°")+COUNTIFS(ATEF_XIV!$B:$B,$B10,ATEF_I!$A:$A,"2°")</f>
        <v>2</v>
      </c>
      <c r="H10" s="75">
        <f>COUNTIFS(ATEF_I!$B:$B,$B10,ATEF_I!$A:$A,"3°")+COUNTIFS(ATEF_II!$B:$B,$B10,ATEF_I!$A:$A,"3°")+COUNTIFS(ATEF_III!$B:$B,$B10,ATEF_I!$A:$A,"3°")+COUNTIFS(ATEF_IV!$B:$B,$B10,ATEF_I!$A:$A,"3°")+COUNTIFS(ATEF_V!$B:$B,$B10,ATEF_I!$A:$A,"3°")+COUNTIFS(ATEF_VI!$B:$B,$B10,ATEF_I!$A:$A,"3°")+COUNTIFS(ATEF_VII!$B:$B,$B10,ATEF_I!$A:$A,"3°")+COUNTIFS(ATEF_VIII!$B:$B,$B10,ATEF_I!$A:$A,"3°")+COUNTIFS(ATEF_IX!$B:$B,$B10,ATEF_I!$A:$A,"3°")+COUNTIFS(ATEF_X!$B:$B,$B10,ATEF_I!$A:$A,"3°")+COUNTIFS(ATEF_XI!$B:$B,$B10,ATEF_I!$A:$A,"3°")+COUNTIFS(ATEF_XII!$B:$B,$B10,ATEF_I!$A:$A,"3°")+COUNTIFS(ATEF_XIII!$B:$B,$B10,ATEF_I!$A:$A,"3°")+COUNTIFS(ATEF_XIV!$B:$B,$B10,ATEF_I!$A:$A,"3°")</f>
        <v>4</v>
      </c>
      <c r="I10" s="66">
        <f t="shared" si="1"/>
        <v>2</v>
      </c>
      <c r="J10" s="73">
        <v>2</v>
      </c>
      <c r="K10" s="75">
        <v>0</v>
      </c>
      <c r="L10" s="75">
        <v>1</v>
      </c>
      <c r="M10" s="66">
        <f t="shared" si="2"/>
        <v>10</v>
      </c>
      <c r="N10" s="73">
        <f t="shared" si="3"/>
        <v>105</v>
      </c>
      <c r="O10" s="75">
        <f>SUMIF(ATEF_I!$B:$B,$B10,ATEF_I!$C:$C)+SUMIF(ATEF_II!$B:$B,$B10,ATEF_II!$C:$C)+SUMIF(ATEF_III!$B:$B,$B10,ATEF_III!$C:$C)+SUMIF(ATEF_IV!$B:$B,$B10,ATEF_IV!$C:$C)+SUMIF(ATEF_V!$B:$B,$B10,ATEF_V!$C:$C)+SUMIF(ATEF_VI!$B:$B,$B10,ATEF_VI!$C:$C)+SUMIF(ATEF_VII!$B:$B,$B10,ATEF_VII!$C:$C)+SUMIF(ATEF_VIII!$B:$B,$B10,ATEF_VIII!$C:$C)+SUMIF(ATEF_IX!$B:$B,$B10,ATEF_IX!$C:$C)+SUMIF(ATEF_X!$B:$B,$B10,ATEF_X!$C:$C)+SUMIF(ATEF_XI!$B:$B,$B10,ATEF_XI!$C:$C)+SUMIF(ATEF_XII!$B:$B,$B10,ATEF_XII!$C:$C)+SUMIF(ATEF_XIII!$B:$B,$B10,ATEF_XIII!$C:$C)+SUMIF(ATEF_XIV!$B:$B,$B10,ATEF_XIV!$C:$C)</f>
        <v>13</v>
      </c>
      <c r="P10" s="75">
        <f>SUMIF(ATEF_I!$B:$B,$B10,ATEF_I!D:D)+SUMIF(ATEF_II!$B:$B,$B10,ATEF_II!D:D)+SUMIF(ATEF_III!$B:$B,$B10,ATEF_III!D:D)+SUMIF(ATEF_IV!$B:$B,$B10,ATEF_IV!D:D)+SUMIF(ATEF_V!$B:$B,$B10,ATEF_V!D:D)+SUMIF(ATEF_VI!$B:$B,$B10,ATEF_VI!D:D)+SUMIF(ATEF_VII!$B:$B,$B10,ATEF_VII!D:D)+SUMIF(ATEF_VIII!$B:$B,$B10,ATEF_VIII!D:D)+SUMIF(ATEF_IX!$B:$B,$B10,ATEF_IX!D:D)+SUMIF(ATEF_X!$B:$B,$B10,ATEF_X!D:D)+SUMIF(ATEF_XI!$B:$B,$B10,ATEF_XI!D:D)+SUMIF(ATEF_XII!$B:$B,$B10,ATEF_XII!D:D)+SUMIF(ATEF_XIII!$B:$B,$B10,ATEF_XIII!D:D)+SUMIF(ATEF_XIV!$B:$B,$B10,ATEF_XIV!D:D)</f>
        <v>25</v>
      </c>
      <c r="Q10" s="75">
        <f>SUMIF(ATEF_I!$B:$B,$B10,ATEF_I!E:E)+SUMIF(ATEF_II!$B:$B,$B10,ATEF_II!E:E)+SUMIF(ATEF_III!$B:$B,$B10,ATEF_III!E:E)+SUMIF(ATEF_IV!$B:$B,$B10,ATEF_IV!E:E)+SUMIF(ATEF_V!$B:$B,$B10,ATEF_V!E:E)+SUMIF(ATEF_VI!$B:$B,$B10,ATEF_VI!E:E)+SUMIF(ATEF_VII!$B:$B,$B10,ATEF_VII!E:E)+SUMIF(ATEF_VIII!$B:$B,$B10,ATEF_VIII!E:E)+SUMIF(ATEF_IX!$B:$B,$B10,ATEF_IX!E:E)+SUMIF(ATEF_X!$B:$B,$B10,ATEF_X!E:E)+SUMIF(ATEF_XI!$B:$B,$B10,ATEF_XI!E:E)+SUMIF(ATEF_XII!$B:$B,$B10,ATEF_XII!E:E)+SUMIF(ATEF_XIII!$B:$B,$B10,ATEF_XIII!E:E)+SUMIF(ATEF_XIV!$B:$B,$B10,ATEF_XIV!E:E)</f>
        <v>16</v>
      </c>
      <c r="R10" s="75">
        <f>SUMIF(ATEF_I!$B:$B,$B10,ATEF_I!F:F)+SUMIF(ATEF_II!$B:$B,$B10,ATEF_II!F:F)+SUMIF(ATEF_III!$B:$B,$B10,ATEF_III!F:F)+SUMIF(ATEF_IV!$B:$B,$B10,ATEF_IV!F:F)+SUMIF(ATEF_V!$B:$B,$B10,ATEF_V!F:F)+SUMIF(ATEF_VI!$B:$B,$B10,ATEF_VI!F:F)+SUMIF(ATEF_VII!$B:$B,$B10,ATEF_VII!F:F)+SUMIF(ATEF_VIII!$B:$B,$B10,ATEF_VIII!F:F)+SUMIF(ATEF_IX!$B:$B,$B10,ATEF_IX!F:F)+SUMIF(ATEF_X!$B:$B,$B10,ATEF_X!F:F)+SUMIF(ATEF_XI!$B:$B,$B10,ATEF_XI!F:F)+SUMIF(ATEF_XII!$B:$B,$B10,ATEF_XII!F:F)+SUMIF(ATEF_XIII!$B:$B,$B10,ATEF_XIII!F:F)+SUMIF(ATEF_XIV!$B:$B,$B10,ATEF_XIV!F:F)</f>
        <v>16</v>
      </c>
      <c r="S10" s="75">
        <f>SUMIF(ATEF_I!$B:$B,$B10,ATEF_I!G:G)+SUMIF(ATEF_II!$B:$B,$B10,ATEF_II!G:G)+SUMIF(ATEF_III!$B:$B,$B10,ATEF_III!G:G)+SUMIF(ATEF_IV!$B:$B,$B10,ATEF_IV!G:G)+SUMIF(ATEF_V!$B:$B,$B10,ATEF_V!G:G)+SUMIF(ATEF_VI!$B:$B,$B10,ATEF_VI!G:G)+SUMIF(ATEF_VII!$B:$B,$B10,ATEF_VII!G:G)+SUMIF(ATEF_VIII!$B:$B,$B10,ATEF_VIII!G:G)+SUMIF(ATEF_IX!$B:$B,$B10,ATEF_IX!G:G)+SUMIF(ATEF_X!$B:$B,$B10,ATEF_X!G:G)+SUMIF(ATEF_XI!$B:$B,$B10,ATEF_XI!G:G)+SUMIF(ATEF_XII!$B:$B,$B10,ATEF_XII!G:G)+SUMIF(ATEF_XIII!$B:$B,$B10,ATEF_XIII!G:G)+SUMIF(ATEF_XIV!$B:$B,$B10,ATEF_XIV!G:G)</f>
        <v>11</v>
      </c>
      <c r="T10" s="75">
        <f>SUMIF(ATEF_I!$B:$B,$B10,ATEF_I!H:H)+SUMIF(ATEF_II!$B:$B,$B10,ATEF_II!H:H)+SUMIF(ATEF_III!$B:$B,$B10,ATEF_III!H:H)+SUMIF(ATEF_IV!$B:$B,$B10,ATEF_IV!H:H)+SUMIF(ATEF_V!$B:$B,$B10,ATEF_V!H:H)+SUMIF(ATEF_VI!$B:$B,$B10,ATEF_VI!H:H)+SUMIF(ATEF_VII!$B:$B,$B10,ATEF_VII!H:H)+SUMIF(ATEF_VIII!$B:$B,$B10,ATEF_VIII!H:H)+SUMIF(ATEF_IX!$B:$B,$B10,ATEF_IX!H:H)+SUMIF(ATEF_X!$B:$B,$B10,ATEF_X!H:H)+SUMIF(ATEF_XI!$B:$B,$B10,ATEF_XI!H:H)+SUMIF(ATEF_XII!$B:$B,$B10,ATEF_XII!H:H)+SUMIF(ATEF_XIII!$B:$B,$B10,ATEF_XIII!H:H)+SUMIF(ATEF_XIV!$B:$B,$B10,ATEF_XIV!H:H)</f>
        <v>7</v>
      </c>
      <c r="U10" s="75">
        <f>SUMIF(ATEF_I!$B:$B,$B10,ATEF_I!I:I)+SUMIF(ATEF_II!$B:$B,$B10,ATEF_II!I:I)+SUMIF(ATEF_III!$B:$B,$B10,ATEF_III!I:I)+SUMIF(ATEF_IV!$B:$B,$B10,ATEF_IV!I:I)+SUMIF(ATEF_V!$B:$B,$B10,ATEF_V!I:I)+SUMIF(ATEF_VI!$B:$B,$B10,ATEF_VI!I:I)+SUMIF(ATEF_VII!$B:$B,$B10,ATEF_VII!I:I)+SUMIF(ATEF_VIII!$B:$B,$B10,ATEF_VIII!I:I)+SUMIF(ATEF_IX!$B:$B,$B10,ATEF_IX!I:I)+SUMIF(ATEF_X!$B:$B,$B10,ATEF_X!I:I)+SUMIF(ATEF_XI!$B:$B,$B10,ATEF_XI!I:I)+SUMIF(ATEF_XII!$B:$B,$B10,ATEF_XII!I:I)+SUMIF(ATEF_XIII!$B:$B,$B10,ATEF_XIII!I:I)+SUMIF(ATEF_XIV!$B:$B,$B10,ATEF_XIV!I:I)</f>
        <v>16</v>
      </c>
      <c r="V10" s="67">
        <f>SUMIF(ATEF_I!$B:$B,$B10,ATEF_I!J:J)+SUMIF(ATEF_II!$B:$B,$B10,ATEF_II!J:J)+SUMIF(ATEF_III!$B:$B,$B10,ATEF_III!J:J)+SUMIF(ATEF_IV!$B:$B,$B10,ATEF_IV!J:J)+SUMIF(ATEF_V!$B:$B,$B10,ATEF_V!J:J)+SUMIF(ATEF_VI!$B:$B,$B10,ATEF_VI!J:J)+SUMIF(ATEF_VII!$B:$B,$B10,ATEF_VII!J:J)+SUMIF(ATEF_VIII!$B:$B,$B10,ATEF_VIII!J:J)+SUMIF(ATEF_IX!$B:$B,$B10,ATEF_IX!J:J)+SUMIF(ATEF_X!$B:$B,$B10,ATEF_X!J:J)+SUMIF(ATEF_XI!$B:$B,$B10,ATEF_XI!J:J)+SUMIF(ATEF_XII!$B:$B,$B10,ATEF_XII!J:J)+SUMIF(ATEF_XIII!$B:$B,$B10,ATEF_XIII!J:J)+SUMIF(ATEF_XIV!$B:$B,$B10,ATEF_XIV!J:J)</f>
        <v>1</v>
      </c>
      <c r="W10" s="73">
        <f t="shared" si="4"/>
        <v>9</v>
      </c>
      <c r="X10" s="75">
        <f>COUNTIFS(ATEF_I!$B:$B,$B10,ATEF_I!$K:$K,1)+COUNTIFS(ATEF_II!$B:$B,$B10,ATEF_II!$K:$K,1)+COUNTIFS(ATEF_III!$B:$B,$B10,ATEF_III!$K:$K,1)+COUNTIFS(ATEF_IV!$B:$B,$B10,ATEF_IV!$K:$K,1)+COUNTIFS(ATEF_V!$B:$B,$B10,ATEF_V!$K:$K,1)+COUNTIFS(ATEF_VI!$B:$B,$B10,ATEF_VI!$K:$K,1)+COUNTIFS(ATEF_VII!$B:$B,$B10,ATEF_VII!$K:$K,1)+COUNTIFS(ATEF_VIII!$B:$B,$B10,ATEF_VIII!$K:$K,1)+COUNTIFS(ATEF_IX!$B:$B,$B10,ATEF_IX!$K:$K,1)+COUNTIFS(ATEF_X!$B:$B,$B10,ATEF_X!$K:$K,1)+COUNTIFS(ATEF_XI!$B:$B,$B10,ATEF_XI!$K:$K,1)+COUNTIFS(ATEF_XII!$B:$B,$B10,ATEF_XII!$K:$K,1)+COUNTIFS(ATEF_XIII!$B:$B,$B10,ATEF_XIII!$K:$K,1)+COUNTIFS(ATEF_XIV!$B:$B,$B10,ATEF_XIV!$K:$K,1)</f>
        <v>5</v>
      </c>
      <c r="Y10" s="75">
        <f>COUNTIFS(ATEF_I!$B:$B,$B10,ATEF_I!$K:$K,2)+COUNTIFS(ATEF_II!$B:$B,$B10,ATEF_II!$K:$K,2)+COUNTIFS(ATEF_III!$B:$B,$B10,ATEF_III!$K:$K,2)+COUNTIFS(ATEF_IV!$B:$B,$B10,ATEF_IV!$K:$K,2)+COUNTIFS(ATEF_V!$B:$B,$B10,ATEF_V!$K:$K,2)+COUNTIFS(ATEF_VI!$B:$B,$B10,ATEF_VI!$K:$K,2)+COUNTIFS(ATEF_VII!$B:$B,$B10,ATEF_VII!$K:$K,2)+COUNTIFS(ATEF_VIII!$B:$B,$B10,ATEF_VIII!$K:$K,2)+COUNTIFS(ATEF_IX!$B:$B,$B10,ATEF_IX!$K:$K,2)+COUNTIFS(ATEF_X!$B:$B,$B10,ATEF_X!$K:$K,2)+COUNTIFS(ATEF_XI!$B:$B,$B10,ATEF_XI!$K:$K,2)+COUNTIFS(ATEF_XII!$B:$B,$B10,ATEF_XII!$K:$K,2)+COUNTIFS(ATEF_XIII!$B:$B,$B10,ATEF_XIII!$K:$K,2)+COUNTIFS(ATEF_XIV!$B:$B,$B10,ATEF_XIV!$K:$K,2)</f>
        <v>3</v>
      </c>
      <c r="Z10" s="75">
        <f>COUNTIFS(ATEF_I!$B:$B,$B10,ATEF_I!$K:$K,3)+COUNTIFS(ATEF_II!$B:$B,$B10,ATEF_II!$K:$K,3)+COUNTIFS(ATEF_III!$B:$B,$B10,ATEF_III!$K:$K,3)+COUNTIFS(ATEF_IV!$B:$B,$B10,ATEF_IV!$K:$K,3)+COUNTIFS(ATEF_V!$B:$B,$B10,ATEF_V!$K:$K,3)+COUNTIFS(ATEF_VI!$B:$B,$B10,ATEF_VI!$K:$K,3)+COUNTIFS(ATEF_VII!$B:$B,$B10,ATEF_VII!$K:$K,3)+COUNTIFS(ATEF_VIII!$B:$B,$B10,ATEF_VIII!$K:$K,3)+COUNTIFS(ATEF_IX!$B:$B,$B10,ATEF_IX!$K:$K,3)+COUNTIFS(ATEF_X!$B:$B,$B10,ATEF_X!$K:$K,3)+COUNTIFS(ATEF_XI!$B:$B,$B10,ATEF_XI!$K:$K,3)+COUNTIFS(ATEF_XII!$B:$B,$B10,ATEF_XII!$K:$K,3)+COUNTIFS(ATEF_XIII!$B:$B,$B10,ATEF_XIII!$K:$K,3)+COUNTIFS(ATEF_XIV!$B:$B,$B10,ATEF_XIV!$K:$K,3)</f>
        <v>0</v>
      </c>
      <c r="AA10" s="75">
        <f>COUNTIFS(ATEF_I!$B:$B,$B10,ATEF_I!$K:$K,"&gt;3")+COUNTIFS(ATEF_II!$B:$B,$B10,ATEF_II!$K:$K,"&gt;3")+COUNTIFS(ATEF_III!$B:$B,$B10,ATEF_III!$K:$K,"&gt;3")+COUNTIFS(ATEF_IV!$B:$B,$B10,ATEF_IV!$K:$K,"&gt;3")+COUNTIFS(ATEF_V!$B:$B,$B10,ATEF_V!$K:$K,"&gt;3")+COUNTIFS(ATEF_VI!$B:$B,$B10,ATEF_VI!$K:$K,"&gt;3")+COUNTIFS(ATEF_VII!$B:$B,$B10,ATEF_VII!$K:$K,"&gt;3")+COUNTIFS(ATEF_VIII!$B:$B,$B10,ATEF_VIII!$K:$K,"&gt;3")+COUNTIFS(ATEF_IX!$B:$B,$B10,ATEF_IX!$K:$K,"&gt;3")+COUNTIFS(ATEF_X!$B:$B,$B10,ATEF_X!$K:$K,"&gt;3")+COUNTIFS(ATEF_XI!$B:$B,$B10,ATEF_XI!$K:$K,"&gt;3")+COUNTIFS(ATEF_XII!$B:$B,$B10,ATEF_XII!$K:$K,"&gt;3")+COUNTIFS(ATEF_XIII!$B:$B,$B10,ATEF_XIII!$K:$K,"&gt;3")+COUNTIFS(ATEF_XIV!$B:$B,$B10,ATEF_XIV!$K:$K,"&gt;3")</f>
        <v>1</v>
      </c>
      <c r="AB10" s="66">
        <f>COUNTIFS(ATEF_I!$B:$B,$B10,ATEF_I!$K:$K,"RIT")+COUNTIFS(ATEF_II!$B:$B,$B10,ATEF_II!$K:$K,"RIT")+COUNTIFS(ATEF_III!$B:$B,$B10,ATEF_III!$K:$K,"RIT")+COUNTIFS(ATEF_IV!$B:$B,$B10,ATEF_IV!$K:$K,"RIT")+COUNTIFS(ATEF_V!$B:$B,$B10,ATEF_V!$K:$K,"RIT")+COUNTIFS(ATEF_VI!$B:$B,$B10,ATEF_VI!$K:$K,"RIT")+COUNTIFS(ATEF_VII!$B:$B,$B10,ATEF_VII!$K:$K,"RIT")+COUNTIFS(ATEF_VIII!$B:$B,$B10,ATEF_VIII!$K:$K,"RIT")+COUNTIFS(ATEF_IX!$B:$B,$B10,ATEF_IX!$K:$K,"RIT")+COUNTIFS(ATEF_X!$B:$B,$B10,ATEF_X!$K:$K,"RIT")+COUNTIFS(ATEF_XI!$B:$B,$B10,ATEF_XI!$K:$K,"RIT")+COUNTIFS(ATEF_XII!$B:$B,$B10,ATEF_XII!$K:$K,"RIT")+COUNTIFS(ATEF_XIII!$B:$B,$B10,ATEF_XIII!$K:$K,"RIT")+COUNTIFS(ATEF_XIV!$B:$B,$B10,ATEF_XIV!$K:$K,"RIT")</f>
        <v>0</v>
      </c>
    </row>
    <row r="11" spans="1:28" x14ac:dyDescent="0.25">
      <c r="A11" s="68" t="s">
        <v>11</v>
      </c>
      <c r="B11" s="66" t="s">
        <v>2</v>
      </c>
      <c r="C11" s="73">
        <f>COUNTIF(ATEF_I!$6:$6,$B11)+COUNTIF(ATEF_II!$6:$6,$B11)+COUNTIF(ATEF_III!$6:$6,$B11)+COUNTIF(ATEF_IV!$6:$6,$B11)+COUNTIF(ATEF_V!$6:$6,$B11)+COUNTIF(ATEF_VI!$6:$6,$B11)+COUNTIF(ATEF_VII!$6:$6,$B11)+COUNTIF(ATEF_VIII!$6:$6,$B11)+COUNTIF(ATEF_IX!$6:$6,$B11)+COUNTIF(ATEF_X!$6:$6,$B11)+COUNTIF(ATEF_XI!$6:$6,$B11)+COUNTIF(ATEF_XII!$6:$6,$B11)+COUNTIF(ATEF_XIII!$6:$6,$B11)+COUNTIF(ATEF_XIV!$6:$6,$B11)</f>
        <v>10</v>
      </c>
      <c r="D11" s="75">
        <f>COUNTIF(ATEF_I!$B:$B,$B11)+COUNTIF(ATEF_II!$B:$B,$B11)+COUNTIF(ATEF_III!$B:$B,$B11)+COUNTIF(ATEF_IV!$B:$B,$B11)+COUNTIF(ATEF_V!$B:$B,$B11)+COUNTIF(ATEF_VI!$B:$B,$B11)+COUNTIF(ATEF_VII!$B:$B,$B11)+COUNTIF(ATEF_VIII!$B:$B,$B11)+COUNTIF(ATEF_IX!$B:$B,$B11)+COUNTIF(ATEF_X!$B:$B,$B11)+COUNTIF(ATEF_XI!$B:$B,$B11)+COUNTIF(ATEF_XII!$B:$B,$B11)+COUNTIF(ATEF_XIII!$B:$B,$B11)+COUNTIF(ATEF_XIV!$B:$B,$B11)</f>
        <v>8</v>
      </c>
      <c r="E11" s="67">
        <f t="shared" si="0"/>
        <v>2</v>
      </c>
      <c r="F11" s="73">
        <f>COUNTIFS(ATEF_I!$B:$B,$B11,ATEF_I!$A:$A,"1°")+COUNTIFS(ATEF_II!$B:$B,$B11,ATEF_I!$A:$A,"1°")+COUNTIFS(ATEF_III!$B:$B,$B11,ATEF_I!$A:$A,"1°")+COUNTIFS(ATEF_IV!$B:$B,$B11,ATEF_I!$A:$A,"1°")+COUNTIFS(ATEF_V!$B:$B,$B11,ATEF_I!$A:$A,"1°")+COUNTIFS(ATEF_VI!$B:$B,$B11,ATEF_I!$A:$A,"1°")+COUNTIFS(ATEF_VII!$B:$B,$B11,ATEF_I!$A:$A,"1°")+COUNTIFS(ATEF_VIII!$B:$B,$B11,ATEF_I!$A:$A,"1°")+COUNTIFS(ATEF_IX!$B:$B,$B11,ATEF_I!$A:$A,"1°")+COUNTIFS(ATEF_X!$B:$B,$B11,ATEF_I!$A:$A,"1°")+COUNTIFS(ATEF_XI!$B:$B,$B11,ATEF_I!$A:$A,"1°")+COUNTIFS(ATEF_XII!$B:$B,$B11,ATEF_I!$A:$A,"1°")+COUNTIFS(ATEF_XIII!$B:$B,$B11,ATEF_I!$A:$A,"1°")+COUNTIFS(ATEF_XIV!$B:$B,$B11,ATEF_I!$A:$A,"1°")</f>
        <v>0</v>
      </c>
      <c r="G11" s="75">
        <f>COUNTIFS(ATEF_I!$B:$B,$B11,ATEF_I!$A:$A,"2°")+COUNTIFS(ATEF_II!$B:$B,$B11,ATEF_I!$A:$A,"2°")+COUNTIFS(ATEF_III!$B:$B,$B11,ATEF_I!$A:$A,"2°")+COUNTIFS(ATEF_IV!$B:$B,$B11,ATEF_I!$A:$A,"2°")+COUNTIFS(ATEF_V!$B:$B,$B11,ATEF_I!$A:$A,"2°")+COUNTIFS(ATEF_VI!$B:$B,$B11,ATEF_I!$A:$A,"2°")+COUNTIFS(ATEF_VII!$B:$B,$B11,ATEF_I!$A:$A,"2°")+COUNTIFS(ATEF_VIII!$B:$B,$B11,ATEF_I!$A:$A,"2°")+COUNTIFS(ATEF_IX!$B:$B,$B11,ATEF_I!$A:$A,"2°")+COUNTIFS(ATEF_X!$B:$B,$B11,ATEF_I!$A:$A,"2°")+COUNTIFS(ATEF_XI!$B:$B,$B11,ATEF_I!$A:$A,"2°")+COUNTIFS(ATEF_XII!$B:$B,$B11,ATEF_I!$A:$A,"2°")+COUNTIFS(ATEF_XIII!$B:$B,$B11,ATEF_I!$A:$A,"2°")+COUNTIFS(ATEF_XIV!$B:$B,$B11,ATEF_I!$A:$A,"2°")</f>
        <v>0</v>
      </c>
      <c r="H11" s="75">
        <f>COUNTIFS(ATEF_I!$B:$B,$B11,ATEF_I!$A:$A,"3°")+COUNTIFS(ATEF_II!$B:$B,$B11,ATEF_I!$A:$A,"3°")+COUNTIFS(ATEF_III!$B:$B,$B11,ATEF_I!$A:$A,"3°")+COUNTIFS(ATEF_IV!$B:$B,$B11,ATEF_I!$A:$A,"3°")+COUNTIFS(ATEF_V!$B:$B,$B11,ATEF_I!$A:$A,"3°")+COUNTIFS(ATEF_VI!$B:$B,$B11,ATEF_I!$A:$A,"3°")+COUNTIFS(ATEF_VII!$B:$B,$B11,ATEF_I!$A:$A,"3°")+COUNTIFS(ATEF_VIII!$B:$B,$B11,ATEF_I!$A:$A,"3°")+COUNTIFS(ATEF_IX!$B:$B,$B11,ATEF_I!$A:$A,"3°")+COUNTIFS(ATEF_X!$B:$B,$B11,ATEF_I!$A:$A,"3°")+COUNTIFS(ATEF_XI!$B:$B,$B11,ATEF_I!$A:$A,"3°")+COUNTIFS(ATEF_XII!$B:$B,$B11,ATEF_I!$A:$A,"3°")+COUNTIFS(ATEF_XIII!$B:$B,$B11,ATEF_I!$A:$A,"3°")+COUNTIFS(ATEF_XIV!$B:$B,$B11,ATEF_I!$A:$A,"3°")</f>
        <v>1</v>
      </c>
      <c r="I11" s="66">
        <f t="shared" si="1"/>
        <v>7</v>
      </c>
      <c r="J11" s="73">
        <v>0</v>
      </c>
      <c r="K11" s="75">
        <v>3</v>
      </c>
      <c r="L11" s="75">
        <v>1</v>
      </c>
      <c r="M11" s="66">
        <f t="shared" si="2"/>
        <v>6</v>
      </c>
      <c r="N11" s="73">
        <f t="shared" si="3"/>
        <v>83</v>
      </c>
      <c r="O11" s="75">
        <f>SUMIF(ATEF_I!$B:$B,$B11,ATEF_I!$C:$C)+SUMIF(ATEF_II!$B:$B,$B11,ATEF_II!$C:$C)+SUMIF(ATEF_III!$B:$B,$B11,ATEF_III!$C:$C)+SUMIF(ATEF_IV!$B:$B,$B11,ATEF_IV!$C:$C)+SUMIF(ATEF_V!$B:$B,$B11,ATEF_V!$C:$C)+SUMIF(ATEF_VI!$B:$B,$B11,ATEF_VI!$C:$C)+SUMIF(ATEF_VII!$B:$B,$B11,ATEF_VII!$C:$C)+SUMIF(ATEF_VIII!$B:$B,$B11,ATEF_VIII!$C:$C)+SUMIF(ATEF_IX!$B:$B,$B11,ATEF_IX!$C:$C)+SUMIF(ATEF_X!$B:$B,$B11,ATEF_X!$C:$C)+SUMIF(ATEF_XI!$B:$B,$B11,ATEF_XI!$C:$C)+SUMIF(ATEF_XII!$B:$B,$B11,ATEF_XII!$C:$C)+SUMIF(ATEF_XIII!$B:$B,$B11,ATEF_XIII!$C:$C)+SUMIF(ATEF_XIV!$B:$B,$B11,ATEF_XIV!$C:$C)</f>
        <v>2</v>
      </c>
      <c r="P11" s="75">
        <f>SUMIF(ATEF_I!$B:$B,$B11,ATEF_I!D:D)+SUMIF(ATEF_II!$B:$B,$B11,ATEF_II!D:D)+SUMIF(ATEF_III!$B:$B,$B11,ATEF_III!D:D)+SUMIF(ATEF_IV!$B:$B,$B11,ATEF_IV!D:D)+SUMIF(ATEF_V!$B:$B,$B11,ATEF_V!D:D)+SUMIF(ATEF_VI!$B:$B,$B11,ATEF_VI!D:D)+SUMIF(ATEF_VII!$B:$B,$B11,ATEF_VII!D:D)+SUMIF(ATEF_VIII!$B:$B,$B11,ATEF_VIII!D:D)+SUMIF(ATEF_IX!$B:$B,$B11,ATEF_IX!D:D)+SUMIF(ATEF_X!$B:$B,$B11,ATEF_X!D:D)+SUMIF(ATEF_XI!$B:$B,$B11,ATEF_XI!D:D)+SUMIF(ATEF_XII!$B:$B,$B11,ATEF_XII!D:D)+SUMIF(ATEF_XIII!$B:$B,$B11,ATEF_XIII!D:D)+SUMIF(ATEF_XIV!$B:$B,$B11,ATEF_XIV!D:D)</f>
        <v>4</v>
      </c>
      <c r="Q11" s="75">
        <f>SUMIF(ATEF_I!$B:$B,$B11,ATEF_I!E:E)+SUMIF(ATEF_II!$B:$B,$B11,ATEF_II!E:E)+SUMIF(ATEF_III!$B:$B,$B11,ATEF_III!E:E)+SUMIF(ATEF_IV!$B:$B,$B11,ATEF_IV!E:E)+SUMIF(ATEF_V!$B:$B,$B11,ATEF_V!E:E)+SUMIF(ATEF_VI!$B:$B,$B11,ATEF_VI!E:E)+SUMIF(ATEF_VII!$B:$B,$B11,ATEF_VII!E:E)+SUMIF(ATEF_VIII!$B:$B,$B11,ATEF_VIII!E:E)+SUMIF(ATEF_IX!$B:$B,$B11,ATEF_IX!E:E)+SUMIF(ATEF_X!$B:$B,$B11,ATEF_X!E:E)+SUMIF(ATEF_XI!$B:$B,$B11,ATEF_XI!E:E)+SUMIF(ATEF_XII!$B:$B,$B11,ATEF_XII!E:E)+SUMIF(ATEF_XIII!$B:$B,$B11,ATEF_XIII!E:E)+SUMIF(ATEF_XIV!$B:$B,$B11,ATEF_XIV!E:E)</f>
        <v>7</v>
      </c>
      <c r="R11" s="75">
        <f>SUMIF(ATEF_I!$B:$B,$B11,ATEF_I!F:F)+SUMIF(ATEF_II!$B:$B,$B11,ATEF_II!F:F)+SUMIF(ATEF_III!$B:$B,$B11,ATEF_III!F:F)+SUMIF(ATEF_IV!$B:$B,$B11,ATEF_IV!F:F)+SUMIF(ATEF_V!$B:$B,$B11,ATEF_V!F:F)+SUMIF(ATEF_VI!$B:$B,$B11,ATEF_VI!F:F)+SUMIF(ATEF_VII!$B:$B,$B11,ATEF_VII!F:F)+SUMIF(ATEF_VIII!$B:$B,$B11,ATEF_VIII!F:F)+SUMIF(ATEF_IX!$B:$B,$B11,ATEF_IX!F:F)+SUMIF(ATEF_X!$B:$B,$B11,ATEF_X!F:F)+SUMIF(ATEF_XI!$B:$B,$B11,ATEF_XI!F:F)+SUMIF(ATEF_XII!$B:$B,$B11,ATEF_XII!F:F)+SUMIF(ATEF_XIII!$B:$B,$B11,ATEF_XIII!F:F)+SUMIF(ATEF_XIV!$B:$B,$B11,ATEF_XIV!F:F)</f>
        <v>16</v>
      </c>
      <c r="S11" s="75">
        <f>SUMIF(ATEF_I!$B:$B,$B11,ATEF_I!G:G)+SUMIF(ATEF_II!$B:$B,$B11,ATEF_II!G:G)+SUMIF(ATEF_III!$B:$B,$B11,ATEF_III!G:G)+SUMIF(ATEF_IV!$B:$B,$B11,ATEF_IV!G:G)+SUMIF(ATEF_V!$B:$B,$B11,ATEF_V!G:G)+SUMIF(ATEF_VI!$B:$B,$B11,ATEF_VI!G:G)+SUMIF(ATEF_VII!$B:$B,$B11,ATEF_VII!G:G)+SUMIF(ATEF_VIII!$B:$B,$B11,ATEF_VIII!G:G)+SUMIF(ATEF_IX!$B:$B,$B11,ATEF_IX!G:G)+SUMIF(ATEF_X!$B:$B,$B11,ATEF_X!G:G)+SUMIF(ATEF_XI!$B:$B,$B11,ATEF_XI!G:G)+SUMIF(ATEF_XII!$B:$B,$B11,ATEF_XII!G:G)+SUMIF(ATEF_XIII!$B:$B,$B11,ATEF_XIII!G:G)+SUMIF(ATEF_XIV!$B:$B,$B11,ATEF_XIV!G:G)</f>
        <v>14</v>
      </c>
      <c r="T11" s="75">
        <f>SUMIF(ATEF_I!$B:$B,$B11,ATEF_I!H:H)+SUMIF(ATEF_II!$B:$B,$B11,ATEF_II!H:H)+SUMIF(ATEF_III!$B:$B,$B11,ATEF_III!H:H)+SUMIF(ATEF_IV!$B:$B,$B11,ATEF_IV!H:H)+SUMIF(ATEF_V!$B:$B,$B11,ATEF_V!H:H)+SUMIF(ATEF_VI!$B:$B,$B11,ATEF_VI!H:H)+SUMIF(ATEF_VII!$B:$B,$B11,ATEF_VII!H:H)+SUMIF(ATEF_VIII!$B:$B,$B11,ATEF_VIII!H:H)+SUMIF(ATEF_IX!$B:$B,$B11,ATEF_IX!H:H)+SUMIF(ATEF_X!$B:$B,$B11,ATEF_X!H:H)+SUMIF(ATEF_XI!$B:$B,$B11,ATEF_XI!H:H)+SUMIF(ATEF_XII!$B:$B,$B11,ATEF_XII!H:H)+SUMIF(ATEF_XIII!$B:$B,$B11,ATEF_XIII!H:H)+SUMIF(ATEF_XIV!$B:$B,$B11,ATEF_XIV!H:H)</f>
        <v>23</v>
      </c>
      <c r="U11" s="75">
        <f>SUMIF(ATEF_I!$B:$B,$B11,ATEF_I!I:I)+SUMIF(ATEF_II!$B:$B,$B11,ATEF_II!I:I)+SUMIF(ATEF_III!$B:$B,$B11,ATEF_III!I:I)+SUMIF(ATEF_IV!$B:$B,$B11,ATEF_IV!I:I)+SUMIF(ATEF_V!$B:$B,$B11,ATEF_V!I:I)+SUMIF(ATEF_VI!$B:$B,$B11,ATEF_VI!I:I)+SUMIF(ATEF_VII!$B:$B,$B11,ATEF_VII!I:I)+SUMIF(ATEF_VIII!$B:$B,$B11,ATEF_VIII!I:I)+SUMIF(ATEF_IX!$B:$B,$B11,ATEF_IX!I:I)+SUMIF(ATEF_X!$B:$B,$B11,ATEF_X!I:I)+SUMIF(ATEF_XI!$B:$B,$B11,ATEF_XI!I:I)+SUMIF(ATEF_XII!$B:$B,$B11,ATEF_XII!I:I)+SUMIF(ATEF_XIII!$B:$B,$B11,ATEF_XIII!I:I)+SUMIF(ATEF_XIV!$B:$B,$B11,ATEF_XIV!I:I)</f>
        <v>16</v>
      </c>
      <c r="V11" s="67">
        <f>SUMIF(ATEF_I!$B:$B,$B11,ATEF_I!J:J)+SUMIF(ATEF_II!$B:$B,$B11,ATEF_II!J:J)+SUMIF(ATEF_III!$B:$B,$B11,ATEF_III!J:J)+SUMIF(ATEF_IV!$B:$B,$B11,ATEF_IV!J:J)+SUMIF(ATEF_V!$B:$B,$B11,ATEF_V!J:J)+SUMIF(ATEF_VI!$B:$B,$B11,ATEF_VI!J:J)+SUMIF(ATEF_VII!$B:$B,$B11,ATEF_VII!J:J)+SUMIF(ATEF_VIII!$B:$B,$B11,ATEF_VIII!J:J)+SUMIF(ATEF_IX!$B:$B,$B11,ATEF_IX!J:J)+SUMIF(ATEF_X!$B:$B,$B11,ATEF_X!J:J)+SUMIF(ATEF_XI!$B:$B,$B11,ATEF_XI!J:J)+SUMIF(ATEF_XII!$B:$B,$B11,ATEF_XII!J:J)+SUMIF(ATEF_XIII!$B:$B,$B11,ATEF_XIII!J:J)+SUMIF(ATEF_XIV!$B:$B,$B11,ATEF_XIV!J:J)</f>
        <v>1</v>
      </c>
      <c r="W11" s="73">
        <f t="shared" si="4"/>
        <v>8</v>
      </c>
      <c r="X11" s="75">
        <f>COUNTIFS(ATEF_I!$B:$B,$B11,ATEF_I!$K:$K,1)+COUNTIFS(ATEF_II!$B:$B,$B11,ATEF_II!$K:$K,1)+COUNTIFS(ATEF_III!$B:$B,$B11,ATEF_III!$K:$K,1)+COUNTIFS(ATEF_IV!$B:$B,$B11,ATEF_IV!$K:$K,1)+COUNTIFS(ATEF_V!$B:$B,$B11,ATEF_V!$K:$K,1)+COUNTIFS(ATEF_VI!$B:$B,$B11,ATEF_VI!$K:$K,1)+COUNTIFS(ATEF_VII!$B:$B,$B11,ATEF_VII!$K:$K,1)+COUNTIFS(ATEF_VIII!$B:$B,$B11,ATEF_VIII!$K:$K,1)+COUNTIFS(ATEF_IX!$B:$B,$B11,ATEF_IX!$K:$K,1)+COUNTIFS(ATEF_X!$B:$B,$B11,ATEF_X!$K:$K,1)+COUNTIFS(ATEF_XI!$B:$B,$B11,ATEF_XI!$K:$K,1)+COUNTIFS(ATEF_XII!$B:$B,$B11,ATEF_XII!$K:$K,1)+COUNTIFS(ATEF_XIII!$B:$B,$B11,ATEF_XIII!$K:$K,1)+COUNTIFS(ATEF_XIV!$B:$B,$B11,ATEF_XIV!$K:$K,1)</f>
        <v>1</v>
      </c>
      <c r="Y11" s="75">
        <f>COUNTIFS(ATEF_I!$B:$B,$B11,ATEF_I!$K:$K,2)+COUNTIFS(ATEF_II!$B:$B,$B11,ATEF_II!$K:$K,2)+COUNTIFS(ATEF_III!$B:$B,$B11,ATEF_III!$K:$K,2)+COUNTIFS(ATEF_IV!$B:$B,$B11,ATEF_IV!$K:$K,2)+COUNTIFS(ATEF_V!$B:$B,$B11,ATEF_V!$K:$K,2)+COUNTIFS(ATEF_VI!$B:$B,$B11,ATEF_VI!$K:$K,2)+COUNTIFS(ATEF_VII!$B:$B,$B11,ATEF_VII!$K:$K,2)+COUNTIFS(ATEF_VIII!$B:$B,$B11,ATEF_VIII!$K:$K,2)+COUNTIFS(ATEF_IX!$B:$B,$B11,ATEF_IX!$K:$K,2)+COUNTIFS(ATEF_X!$B:$B,$B11,ATEF_X!$K:$K,2)+COUNTIFS(ATEF_XI!$B:$B,$B11,ATEF_XI!$K:$K,2)+COUNTIFS(ATEF_XII!$B:$B,$B11,ATEF_XII!$K:$K,2)+COUNTIFS(ATEF_XIII!$B:$B,$B11,ATEF_XIII!$K:$K,2)+COUNTIFS(ATEF_XIV!$B:$B,$B11,ATEF_XIV!$K:$K,2)</f>
        <v>0</v>
      </c>
      <c r="Z11" s="75">
        <f>COUNTIFS(ATEF_I!$B:$B,$B11,ATEF_I!$K:$K,3)+COUNTIFS(ATEF_II!$B:$B,$B11,ATEF_II!$K:$K,3)+COUNTIFS(ATEF_III!$B:$B,$B11,ATEF_III!$K:$K,3)+COUNTIFS(ATEF_IV!$B:$B,$B11,ATEF_IV!$K:$K,3)+COUNTIFS(ATEF_V!$B:$B,$B11,ATEF_V!$K:$K,3)+COUNTIFS(ATEF_VI!$B:$B,$B11,ATEF_VI!$K:$K,3)+COUNTIFS(ATEF_VII!$B:$B,$B11,ATEF_VII!$K:$K,3)+COUNTIFS(ATEF_VIII!$B:$B,$B11,ATEF_VIII!$K:$K,3)+COUNTIFS(ATEF_IX!$B:$B,$B11,ATEF_IX!$K:$K,3)+COUNTIFS(ATEF_X!$B:$B,$B11,ATEF_X!$K:$K,3)+COUNTIFS(ATEF_XI!$B:$B,$B11,ATEF_XI!$K:$K,3)+COUNTIFS(ATEF_XII!$B:$B,$B11,ATEF_XII!$K:$K,3)+COUNTIFS(ATEF_XIII!$B:$B,$B11,ATEF_XIII!$K:$K,3)+COUNTIFS(ATEF_XIV!$B:$B,$B11,ATEF_XIV!$K:$K,3)</f>
        <v>0</v>
      </c>
      <c r="AA11" s="75">
        <f>COUNTIFS(ATEF_I!$B:$B,$B11,ATEF_I!$K:$K,"&gt;3")+COUNTIFS(ATEF_II!$B:$B,$B11,ATEF_II!$K:$K,"&gt;3")+COUNTIFS(ATEF_III!$B:$B,$B11,ATEF_III!$K:$K,"&gt;3")+COUNTIFS(ATEF_IV!$B:$B,$B11,ATEF_IV!$K:$K,"&gt;3")+COUNTIFS(ATEF_V!$B:$B,$B11,ATEF_V!$K:$K,"&gt;3")+COUNTIFS(ATEF_VI!$B:$B,$B11,ATEF_VI!$K:$K,"&gt;3")+COUNTIFS(ATEF_VII!$B:$B,$B11,ATEF_VII!$K:$K,"&gt;3")+COUNTIFS(ATEF_VIII!$B:$B,$B11,ATEF_VIII!$K:$K,"&gt;3")+COUNTIFS(ATEF_IX!$B:$B,$B11,ATEF_IX!$K:$K,"&gt;3")+COUNTIFS(ATEF_X!$B:$B,$B11,ATEF_X!$K:$K,"&gt;3")+COUNTIFS(ATEF_XI!$B:$B,$B11,ATEF_XI!$K:$K,"&gt;3")+COUNTIFS(ATEF_XII!$B:$B,$B11,ATEF_XII!$K:$K,"&gt;3")+COUNTIFS(ATEF_XIII!$B:$B,$B11,ATEF_XIII!$K:$K,"&gt;3")+COUNTIFS(ATEF_XIV!$B:$B,$B11,ATEF_XIV!$K:$K,"&gt;3")</f>
        <v>6</v>
      </c>
      <c r="AB11" s="66">
        <f>COUNTIFS(ATEF_I!$B:$B,$B11,ATEF_I!$K:$K,"RIT")+COUNTIFS(ATEF_II!$B:$B,$B11,ATEF_II!$K:$K,"RIT")+COUNTIFS(ATEF_III!$B:$B,$B11,ATEF_III!$K:$K,"RIT")+COUNTIFS(ATEF_IV!$B:$B,$B11,ATEF_IV!$K:$K,"RIT")+COUNTIFS(ATEF_V!$B:$B,$B11,ATEF_V!$K:$K,"RIT")+COUNTIFS(ATEF_VI!$B:$B,$B11,ATEF_VI!$K:$K,"RIT")+COUNTIFS(ATEF_VII!$B:$B,$B11,ATEF_VII!$K:$K,"RIT")+COUNTIFS(ATEF_VIII!$B:$B,$B11,ATEF_VIII!$K:$K,"RIT")+COUNTIFS(ATEF_IX!$B:$B,$B11,ATEF_IX!$K:$K,"RIT")+COUNTIFS(ATEF_X!$B:$B,$B11,ATEF_X!$K:$K,"RIT")+COUNTIFS(ATEF_XI!$B:$B,$B11,ATEF_XI!$K:$K,"RIT")+COUNTIFS(ATEF_XII!$B:$B,$B11,ATEF_XII!$K:$K,"RIT")+COUNTIFS(ATEF_XIII!$B:$B,$B11,ATEF_XIII!$K:$K,"RIT")+COUNTIFS(ATEF_XIV!$B:$B,$B11,ATEF_XIV!$K:$K,"RIT")</f>
        <v>1</v>
      </c>
    </row>
    <row r="12" spans="1:28" x14ac:dyDescent="0.25">
      <c r="A12" s="68" t="s">
        <v>12</v>
      </c>
      <c r="B12" s="66" t="s">
        <v>5</v>
      </c>
      <c r="C12" s="73">
        <f>COUNTIF(ATEF_I!$6:$6,$B12)+COUNTIF(ATEF_II!$6:$6,$B12)+COUNTIF(ATEF_III!$6:$6,$B12)+COUNTIF(ATEF_IV!$6:$6,$B12)+COUNTIF(ATEF_V!$6:$6,$B12)+COUNTIF(ATEF_VI!$6:$6,$B12)+COUNTIF(ATEF_VII!$6:$6,$B12)+COUNTIF(ATEF_VIII!$6:$6,$B12)+COUNTIF(ATEF_IX!$6:$6,$B12)+COUNTIF(ATEF_X!$6:$6,$B12)+COUNTIF(ATEF_XI!$6:$6,$B12)+COUNTIF(ATEF_XII!$6:$6,$B12)+COUNTIF(ATEF_XIII!$6:$6,$B12)+COUNTIF(ATEF_XIV!$6:$6,$B12)</f>
        <v>9</v>
      </c>
      <c r="D12" s="75">
        <f>COUNTIF(ATEF_I!$B:$B,$B12)+COUNTIF(ATEF_II!$B:$B,$B12)+COUNTIF(ATEF_III!$B:$B,$B12)+COUNTIF(ATEF_IV!$B:$B,$B12)+COUNTIF(ATEF_V!$B:$B,$B12)+COUNTIF(ATEF_VI!$B:$B,$B12)+COUNTIF(ATEF_VII!$B:$B,$B12)+COUNTIF(ATEF_VIII!$B:$B,$B12)+COUNTIF(ATEF_IX!$B:$B,$B12)+COUNTIF(ATEF_X!$B:$B,$B12)+COUNTIF(ATEF_XI!$B:$B,$B12)+COUNTIF(ATEF_XII!$B:$B,$B12)+COUNTIF(ATEF_XIII!$B:$B,$B12)+COUNTIF(ATEF_XIV!$B:$B,$B12)</f>
        <v>9</v>
      </c>
      <c r="E12" s="67">
        <f t="shared" si="0"/>
        <v>0</v>
      </c>
      <c r="F12" s="73">
        <f>COUNTIFS(ATEF_I!$B:$B,$B12,ATEF_I!$A:$A,"1°")+COUNTIFS(ATEF_II!$B:$B,$B12,ATEF_I!$A:$A,"1°")+COUNTIFS(ATEF_III!$B:$B,$B12,ATEF_I!$A:$A,"1°")+COUNTIFS(ATEF_IV!$B:$B,$B12,ATEF_I!$A:$A,"1°")+COUNTIFS(ATEF_V!$B:$B,$B12,ATEF_I!$A:$A,"1°")+COUNTIFS(ATEF_VI!$B:$B,$B12,ATEF_I!$A:$A,"1°")+COUNTIFS(ATEF_VII!$B:$B,$B12,ATEF_I!$A:$A,"1°")+COUNTIFS(ATEF_VIII!$B:$B,$B12,ATEF_I!$A:$A,"1°")+COUNTIFS(ATEF_IX!$B:$B,$B12,ATEF_I!$A:$A,"1°")+COUNTIFS(ATEF_X!$B:$B,$B12,ATEF_I!$A:$A,"1°")+COUNTIFS(ATEF_XI!$B:$B,$B12,ATEF_I!$A:$A,"1°")+COUNTIFS(ATEF_XII!$B:$B,$B12,ATEF_I!$A:$A,"1°")+COUNTIFS(ATEF_XIII!$B:$B,$B12,ATEF_I!$A:$A,"1°")+COUNTIFS(ATEF_XIV!$B:$B,$B12,ATEF_I!$A:$A,"1°")</f>
        <v>1</v>
      </c>
      <c r="G12" s="75">
        <f>COUNTIFS(ATEF_I!$B:$B,$B12,ATEF_I!$A:$A,"2°")+COUNTIFS(ATEF_II!$B:$B,$B12,ATEF_I!$A:$A,"2°")+COUNTIFS(ATEF_III!$B:$B,$B12,ATEF_I!$A:$A,"2°")+COUNTIFS(ATEF_IV!$B:$B,$B12,ATEF_I!$A:$A,"2°")+COUNTIFS(ATEF_V!$B:$B,$B12,ATEF_I!$A:$A,"2°")+COUNTIFS(ATEF_VI!$B:$B,$B12,ATEF_I!$A:$A,"2°")+COUNTIFS(ATEF_VII!$B:$B,$B12,ATEF_I!$A:$A,"2°")+COUNTIFS(ATEF_VIII!$B:$B,$B12,ATEF_I!$A:$A,"2°")+COUNTIFS(ATEF_IX!$B:$B,$B12,ATEF_I!$A:$A,"2°")+COUNTIFS(ATEF_X!$B:$B,$B12,ATEF_I!$A:$A,"2°")+COUNTIFS(ATEF_XI!$B:$B,$B12,ATEF_I!$A:$A,"2°")+COUNTIFS(ATEF_XII!$B:$B,$B12,ATEF_I!$A:$A,"2°")+COUNTIFS(ATEF_XIII!$B:$B,$B12,ATEF_I!$A:$A,"2°")+COUNTIFS(ATEF_XIV!$B:$B,$B12,ATEF_I!$A:$A,"2°")</f>
        <v>1</v>
      </c>
      <c r="H12" s="75">
        <f>COUNTIFS(ATEF_I!$B:$B,$B12,ATEF_I!$A:$A,"3°")+COUNTIFS(ATEF_II!$B:$B,$B12,ATEF_I!$A:$A,"3°")+COUNTIFS(ATEF_III!$B:$B,$B12,ATEF_I!$A:$A,"3°")+COUNTIFS(ATEF_IV!$B:$B,$B12,ATEF_I!$A:$A,"3°")+COUNTIFS(ATEF_V!$B:$B,$B12,ATEF_I!$A:$A,"3°")+COUNTIFS(ATEF_VI!$B:$B,$B12,ATEF_I!$A:$A,"3°")+COUNTIFS(ATEF_VII!$B:$B,$B12,ATEF_I!$A:$A,"3°")+COUNTIFS(ATEF_VIII!$B:$B,$B12,ATEF_I!$A:$A,"3°")+COUNTIFS(ATEF_IX!$B:$B,$B12,ATEF_I!$A:$A,"3°")+COUNTIFS(ATEF_X!$B:$B,$B12,ATEF_I!$A:$A,"3°")+COUNTIFS(ATEF_XI!$B:$B,$B12,ATEF_I!$A:$A,"3°")+COUNTIFS(ATEF_XII!$B:$B,$B12,ATEF_I!$A:$A,"3°")+COUNTIFS(ATEF_XIII!$B:$B,$B12,ATEF_I!$A:$A,"3°")+COUNTIFS(ATEF_XIV!$B:$B,$B12,ATEF_I!$A:$A,"3°")</f>
        <v>1</v>
      </c>
      <c r="I12" s="66">
        <f t="shared" si="1"/>
        <v>6</v>
      </c>
      <c r="J12" s="73">
        <v>0</v>
      </c>
      <c r="K12" s="75">
        <v>1</v>
      </c>
      <c r="L12" s="75">
        <v>1</v>
      </c>
      <c r="M12" s="66">
        <f t="shared" si="2"/>
        <v>7</v>
      </c>
      <c r="N12" s="73">
        <f t="shared" si="3"/>
        <v>108</v>
      </c>
      <c r="O12" s="75">
        <f>SUMIF(ATEF_I!$B:$B,$B12,ATEF_I!$C:$C)+SUMIF(ATEF_II!$B:$B,$B12,ATEF_II!$C:$C)+SUMIF(ATEF_III!$B:$B,$B12,ATEF_III!$C:$C)+SUMIF(ATEF_IV!$B:$B,$B12,ATEF_IV!$C:$C)+SUMIF(ATEF_V!$B:$B,$B12,ATEF_V!$C:$C)+SUMIF(ATEF_VI!$B:$B,$B12,ATEF_VI!$C:$C)+SUMIF(ATEF_VII!$B:$B,$B12,ATEF_VII!$C:$C)+SUMIF(ATEF_VIII!$B:$B,$B12,ATEF_VIII!$C:$C)+SUMIF(ATEF_IX!$B:$B,$B12,ATEF_IX!$C:$C)+SUMIF(ATEF_X!$B:$B,$B12,ATEF_X!$C:$C)+SUMIF(ATEF_XI!$B:$B,$B12,ATEF_XI!$C:$C)+SUMIF(ATEF_XII!$B:$B,$B12,ATEF_XII!$C:$C)+SUMIF(ATEF_XIII!$B:$B,$B12,ATEF_XIII!$C:$C)+SUMIF(ATEF_XIV!$B:$B,$B12,ATEF_XIV!$C:$C)</f>
        <v>10</v>
      </c>
      <c r="P12" s="75">
        <f>SUMIF(ATEF_I!$B:$B,$B12,ATEF_I!D:D)+SUMIF(ATEF_II!$B:$B,$B12,ATEF_II!D:D)+SUMIF(ATEF_III!$B:$B,$B12,ATEF_III!D:D)+SUMIF(ATEF_IV!$B:$B,$B12,ATEF_IV!D:D)+SUMIF(ATEF_V!$B:$B,$B12,ATEF_V!D:D)+SUMIF(ATEF_VI!$B:$B,$B12,ATEF_VI!D:D)+SUMIF(ATEF_VII!$B:$B,$B12,ATEF_VII!D:D)+SUMIF(ATEF_VIII!$B:$B,$B12,ATEF_VIII!D:D)+SUMIF(ATEF_IX!$B:$B,$B12,ATEF_IX!D:D)+SUMIF(ATEF_X!$B:$B,$B12,ATEF_X!D:D)+SUMIF(ATEF_XI!$B:$B,$B12,ATEF_XI!D:D)+SUMIF(ATEF_XII!$B:$B,$B12,ATEF_XII!D:D)+SUMIF(ATEF_XIII!$B:$B,$B12,ATEF_XIII!D:D)+SUMIF(ATEF_XIV!$B:$B,$B12,ATEF_XIV!D:D)</f>
        <v>14</v>
      </c>
      <c r="Q12" s="75">
        <f>SUMIF(ATEF_I!$B:$B,$B12,ATEF_I!E:E)+SUMIF(ATEF_II!$B:$B,$B12,ATEF_II!E:E)+SUMIF(ATEF_III!$B:$B,$B12,ATEF_III!E:E)+SUMIF(ATEF_IV!$B:$B,$B12,ATEF_IV!E:E)+SUMIF(ATEF_V!$B:$B,$B12,ATEF_V!E:E)+SUMIF(ATEF_VI!$B:$B,$B12,ATEF_VI!E:E)+SUMIF(ATEF_VII!$B:$B,$B12,ATEF_VII!E:E)+SUMIF(ATEF_VIII!$B:$B,$B12,ATEF_VIII!E:E)+SUMIF(ATEF_IX!$B:$B,$B12,ATEF_IX!E:E)+SUMIF(ATEF_X!$B:$B,$B12,ATEF_X!E:E)+SUMIF(ATEF_XI!$B:$B,$B12,ATEF_XI!E:E)+SUMIF(ATEF_XII!$B:$B,$B12,ATEF_XII!E:E)+SUMIF(ATEF_XIII!$B:$B,$B12,ATEF_XIII!E:E)+SUMIF(ATEF_XIV!$B:$B,$B12,ATEF_XIV!E:E)</f>
        <v>16</v>
      </c>
      <c r="R12" s="75">
        <f>SUMIF(ATEF_I!$B:$B,$B12,ATEF_I!F:F)+SUMIF(ATEF_II!$B:$B,$B12,ATEF_II!F:F)+SUMIF(ATEF_III!$B:$B,$B12,ATEF_III!F:F)+SUMIF(ATEF_IV!$B:$B,$B12,ATEF_IV!F:F)+SUMIF(ATEF_V!$B:$B,$B12,ATEF_V!F:F)+SUMIF(ATEF_VI!$B:$B,$B12,ATEF_VI!F:F)+SUMIF(ATEF_VII!$B:$B,$B12,ATEF_VII!F:F)+SUMIF(ATEF_VIII!$B:$B,$B12,ATEF_VIII!F:F)+SUMIF(ATEF_IX!$B:$B,$B12,ATEF_IX!F:F)+SUMIF(ATEF_X!$B:$B,$B12,ATEF_X!F:F)+SUMIF(ATEF_XI!$B:$B,$B12,ATEF_XI!F:F)+SUMIF(ATEF_XII!$B:$B,$B12,ATEF_XII!F:F)+SUMIF(ATEF_XIII!$B:$B,$B12,ATEF_XIII!F:F)+SUMIF(ATEF_XIV!$B:$B,$B12,ATEF_XIV!F:F)</f>
        <v>15</v>
      </c>
      <c r="S12" s="75">
        <f>SUMIF(ATEF_I!$B:$B,$B12,ATEF_I!G:G)+SUMIF(ATEF_II!$B:$B,$B12,ATEF_II!G:G)+SUMIF(ATEF_III!$B:$B,$B12,ATEF_III!G:G)+SUMIF(ATEF_IV!$B:$B,$B12,ATEF_IV!G:G)+SUMIF(ATEF_V!$B:$B,$B12,ATEF_V!G:G)+SUMIF(ATEF_VI!$B:$B,$B12,ATEF_VI!G:G)+SUMIF(ATEF_VII!$B:$B,$B12,ATEF_VII!G:G)+SUMIF(ATEF_VIII!$B:$B,$B12,ATEF_VIII!G:G)+SUMIF(ATEF_IX!$B:$B,$B12,ATEF_IX!G:G)+SUMIF(ATEF_X!$B:$B,$B12,ATEF_X!G:G)+SUMIF(ATEF_XI!$B:$B,$B12,ATEF_XI!G:G)+SUMIF(ATEF_XII!$B:$B,$B12,ATEF_XII!G:G)+SUMIF(ATEF_XIII!$B:$B,$B12,ATEF_XIII!G:G)+SUMIF(ATEF_XIV!$B:$B,$B12,ATEF_XIV!G:G)</f>
        <v>18</v>
      </c>
      <c r="T12" s="75">
        <f>SUMIF(ATEF_I!$B:$B,$B12,ATEF_I!H:H)+SUMIF(ATEF_II!$B:$B,$B12,ATEF_II!H:H)+SUMIF(ATEF_III!$B:$B,$B12,ATEF_III!H:H)+SUMIF(ATEF_IV!$B:$B,$B12,ATEF_IV!H:H)+SUMIF(ATEF_V!$B:$B,$B12,ATEF_V!H:H)+SUMIF(ATEF_VI!$B:$B,$B12,ATEF_VI!H:H)+SUMIF(ATEF_VII!$B:$B,$B12,ATEF_VII!H:H)+SUMIF(ATEF_VIII!$B:$B,$B12,ATEF_VIII!H:H)+SUMIF(ATEF_IX!$B:$B,$B12,ATEF_IX!H:H)+SUMIF(ATEF_X!$B:$B,$B12,ATEF_X!H:H)+SUMIF(ATEF_XI!$B:$B,$B12,ATEF_XI!H:H)+SUMIF(ATEF_XII!$B:$B,$B12,ATEF_XII!H:H)+SUMIF(ATEF_XIII!$B:$B,$B12,ATEF_XIII!H:H)+SUMIF(ATEF_XIV!$B:$B,$B12,ATEF_XIV!H:H)</f>
        <v>19</v>
      </c>
      <c r="U12" s="75">
        <f>SUMIF(ATEF_I!$B:$B,$B12,ATEF_I!I:I)+SUMIF(ATEF_II!$B:$B,$B12,ATEF_II!I:I)+SUMIF(ATEF_III!$B:$B,$B12,ATEF_III!I:I)+SUMIF(ATEF_IV!$B:$B,$B12,ATEF_IV!I:I)+SUMIF(ATEF_V!$B:$B,$B12,ATEF_V!I:I)+SUMIF(ATEF_VI!$B:$B,$B12,ATEF_VI!I:I)+SUMIF(ATEF_VII!$B:$B,$B12,ATEF_VII!I:I)+SUMIF(ATEF_VIII!$B:$B,$B12,ATEF_VIII!I:I)+SUMIF(ATEF_IX!$B:$B,$B12,ATEF_IX!I:I)+SUMIF(ATEF_X!$B:$B,$B12,ATEF_X!I:I)+SUMIF(ATEF_XI!$B:$B,$B12,ATEF_XI!I:I)+SUMIF(ATEF_XII!$B:$B,$B12,ATEF_XII!I:I)+SUMIF(ATEF_XIII!$B:$B,$B12,ATEF_XIII!I:I)+SUMIF(ATEF_XIV!$B:$B,$B12,ATEF_XIV!I:I)</f>
        <v>13</v>
      </c>
      <c r="V12" s="67">
        <f>SUMIF(ATEF_I!$B:$B,$B12,ATEF_I!J:J)+SUMIF(ATEF_II!$B:$B,$B12,ATEF_II!J:J)+SUMIF(ATEF_III!$B:$B,$B12,ATEF_III!J:J)+SUMIF(ATEF_IV!$B:$B,$B12,ATEF_IV!J:J)+SUMIF(ATEF_V!$B:$B,$B12,ATEF_V!J:J)+SUMIF(ATEF_VI!$B:$B,$B12,ATEF_VI!J:J)+SUMIF(ATEF_VII!$B:$B,$B12,ATEF_VII!J:J)+SUMIF(ATEF_VIII!$B:$B,$B12,ATEF_VIII!J:J)+SUMIF(ATEF_IX!$B:$B,$B12,ATEF_IX!J:J)+SUMIF(ATEF_X!$B:$B,$B12,ATEF_X!J:J)+SUMIF(ATEF_XI!$B:$B,$B12,ATEF_XI!J:J)+SUMIF(ATEF_XII!$B:$B,$B12,ATEF_XII!J:J)+SUMIF(ATEF_XIII!$B:$B,$B12,ATEF_XIII!J:J)+SUMIF(ATEF_XIV!$B:$B,$B12,ATEF_XIV!J:J)</f>
        <v>3</v>
      </c>
      <c r="W12" s="73">
        <f t="shared" si="4"/>
        <v>9</v>
      </c>
      <c r="X12" s="75">
        <f>COUNTIFS(ATEF_I!$B:$B,$B12,ATEF_I!$K:$K,1)+COUNTIFS(ATEF_II!$B:$B,$B12,ATEF_II!$K:$K,1)+COUNTIFS(ATEF_III!$B:$B,$B12,ATEF_III!$K:$K,1)+COUNTIFS(ATEF_IV!$B:$B,$B12,ATEF_IV!$K:$K,1)+COUNTIFS(ATEF_V!$B:$B,$B12,ATEF_V!$K:$K,1)+COUNTIFS(ATEF_VI!$B:$B,$B12,ATEF_VI!$K:$K,1)+COUNTIFS(ATEF_VII!$B:$B,$B12,ATEF_VII!$K:$K,1)+COUNTIFS(ATEF_VIII!$B:$B,$B12,ATEF_VIII!$K:$K,1)+COUNTIFS(ATEF_IX!$B:$B,$B12,ATEF_IX!$K:$K,1)+COUNTIFS(ATEF_X!$B:$B,$B12,ATEF_X!$K:$K,1)+COUNTIFS(ATEF_XI!$B:$B,$B12,ATEF_XI!$K:$K,1)+COUNTIFS(ATEF_XII!$B:$B,$B12,ATEF_XII!$K:$K,1)+COUNTIFS(ATEF_XIII!$B:$B,$B12,ATEF_XIII!$K:$K,1)+COUNTIFS(ATEF_XIV!$B:$B,$B12,ATEF_XIV!$K:$K,1)</f>
        <v>2</v>
      </c>
      <c r="Y12" s="75">
        <f>COUNTIFS(ATEF_I!$B:$B,$B12,ATEF_I!$K:$K,2)+COUNTIFS(ATEF_II!$B:$B,$B12,ATEF_II!$K:$K,2)+COUNTIFS(ATEF_III!$B:$B,$B12,ATEF_III!$K:$K,2)+COUNTIFS(ATEF_IV!$B:$B,$B12,ATEF_IV!$K:$K,2)+COUNTIFS(ATEF_V!$B:$B,$B12,ATEF_V!$K:$K,2)+COUNTIFS(ATEF_VI!$B:$B,$B12,ATEF_VI!$K:$K,2)+COUNTIFS(ATEF_VII!$B:$B,$B12,ATEF_VII!$K:$K,2)+COUNTIFS(ATEF_VIII!$B:$B,$B12,ATEF_VIII!$K:$K,2)+COUNTIFS(ATEF_IX!$B:$B,$B12,ATEF_IX!$K:$K,2)+COUNTIFS(ATEF_X!$B:$B,$B12,ATEF_X!$K:$K,2)+COUNTIFS(ATEF_XI!$B:$B,$B12,ATEF_XI!$K:$K,2)+COUNTIFS(ATEF_XII!$B:$B,$B12,ATEF_XII!$K:$K,2)+COUNTIFS(ATEF_XIII!$B:$B,$B12,ATEF_XIII!$K:$K,2)+COUNTIFS(ATEF_XIV!$B:$B,$B12,ATEF_XIV!$K:$K,2)</f>
        <v>2</v>
      </c>
      <c r="Z12" s="75">
        <f>COUNTIFS(ATEF_I!$B:$B,$B12,ATEF_I!$K:$K,3)+COUNTIFS(ATEF_II!$B:$B,$B12,ATEF_II!$K:$K,3)+COUNTIFS(ATEF_III!$B:$B,$B12,ATEF_III!$K:$K,3)+COUNTIFS(ATEF_IV!$B:$B,$B12,ATEF_IV!$K:$K,3)+COUNTIFS(ATEF_V!$B:$B,$B12,ATEF_V!$K:$K,3)+COUNTIFS(ATEF_VI!$B:$B,$B12,ATEF_VI!$K:$K,3)+COUNTIFS(ATEF_VII!$B:$B,$B12,ATEF_VII!$K:$K,3)+COUNTIFS(ATEF_VIII!$B:$B,$B12,ATEF_VIII!$K:$K,3)+COUNTIFS(ATEF_IX!$B:$B,$B12,ATEF_IX!$K:$K,3)+COUNTIFS(ATEF_X!$B:$B,$B12,ATEF_X!$K:$K,3)+COUNTIFS(ATEF_XI!$B:$B,$B12,ATEF_XI!$K:$K,3)+COUNTIFS(ATEF_XII!$B:$B,$B12,ATEF_XII!$K:$K,3)+COUNTIFS(ATEF_XIII!$B:$B,$B12,ATEF_XIII!$K:$K,3)+COUNTIFS(ATEF_XIV!$B:$B,$B12,ATEF_XIV!$K:$K,3)</f>
        <v>1</v>
      </c>
      <c r="AA12" s="75">
        <f>COUNTIFS(ATEF_I!$B:$B,$B12,ATEF_I!$K:$K,"&gt;3")+COUNTIFS(ATEF_II!$B:$B,$B12,ATEF_II!$K:$K,"&gt;3")+COUNTIFS(ATEF_III!$B:$B,$B12,ATEF_III!$K:$K,"&gt;3")+COUNTIFS(ATEF_IV!$B:$B,$B12,ATEF_IV!$K:$K,"&gt;3")+COUNTIFS(ATEF_V!$B:$B,$B12,ATEF_V!$K:$K,"&gt;3")+COUNTIFS(ATEF_VI!$B:$B,$B12,ATEF_VI!$K:$K,"&gt;3")+COUNTIFS(ATEF_VII!$B:$B,$B12,ATEF_VII!$K:$K,"&gt;3")+COUNTIFS(ATEF_VIII!$B:$B,$B12,ATEF_VIII!$K:$K,"&gt;3")+COUNTIFS(ATEF_IX!$B:$B,$B12,ATEF_IX!$K:$K,"&gt;3")+COUNTIFS(ATEF_X!$B:$B,$B12,ATEF_X!$K:$K,"&gt;3")+COUNTIFS(ATEF_XI!$B:$B,$B12,ATEF_XI!$K:$K,"&gt;3")+COUNTIFS(ATEF_XII!$B:$B,$B12,ATEF_XII!$K:$K,"&gt;3")+COUNTIFS(ATEF_XIII!$B:$B,$B12,ATEF_XIII!$K:$K,"&gt;3")+COUNTIFS(ATEF_XIV!$B:$B,$B12,ATEF_XIV!$K:$K,"&gt;3")</f>
        <v>4</v>
      </c>
      <c r="AB12" s="66">
        <f>COUNTIFS(ATEF_I!$B:$B,$B12,ATEF_I!$K:$K,"RIT")+COUNTIFS(ATEF_II!$B:$B,$B12,ATEF_II!$K:$K,"RIT")+COUNTIFS(ATEF_III!$B:$B,$B12,ATEF_III!$K:$K,"RIT")+COUNTIFS(ATEF_IV!$B:$B,$B12,ATEF_IV!$K:$K,"RIT")+COUNTIFS(ATEF_V!$B:$B,$B12,ATEF_V!$K:$K,"RIT")+COUNTIFS(ATEF_VI!$B:$B,$B12,ATEF_VI!$K:$K,"RIT")+COUNTIFS(ATEF_VII!$B:$B,$B12,ATEF_VII!$K:$K,"RIT")+COUNTIFS(ATEF_VIII!$B:$B,$B12,ATEF_VIII!$K:$K,"RIT")+COUNTIFS(ATEF_IX!$B:$B,$B12,ATEF_IX!$K:$K,"RIT")+COUNTIFS(ATEF_X!$B:$B,$B12,ATEF_X!$K:$K,"RIT")+COUNTIFS(ATEF_XI!$B:$B,$B12,ATEF_XI!$K:$K,"RIT")+COUNTIFS(ATEF_XII!$B:$B,$B12,ATEF_XII!$K:$K,"RIT")+COUNTIFS(ATEF_XIII!$B:$B,$B12,ATEF_XIII!$K:$K,"RIT")+COUNTIFS(ATEF_XIV!$B:$B,$B12,ATEF_XIV!$K:$K,"RIT")</f>
        <v>0</v>
      </c>
    </row>
    <row r="13" spans="1:28" x14ac:dyDescent="0.25">
      <c r="A13" s="68" t="s">
        <v>13</v>
      </c>
      <c r="B13" s="66" t="s">
        <v>15</v>
      </c>
      <c r="C13" s="73">
        <f>COUNTIF(ATEF_I!$6:$6,$B13)+COUNTIF(ATEF_II!$6:$6,$B13)+COUNTIF(ATEF_III!$6:$6,$B13)+COUNTIF(ATEF_IV!$6:$6,$B13)+COUNTIF(ATEF_V!$6:$6,$B13)+COUNTIF(ATEF_VI!$6:$6,$B13)+COUNTIF(ATEF_VII!$6:$6,$B13)+COUNTIF(ATEF_VIII!$6:$6,$B13)+COUNTIF(ATEF_IX!$6:$6,$B13)+COUNTIF(ATEF_X!$6:$6,$B13)+COUNTIF(ATEF_XI!$6:$6,$B13)+COUNTIF(ATEF_XII!$6:$6,$B13)+COUNTIF(ATEF_XIII!$6:$6,$B13)+COUNTIF(ATEF_XIV!$6:$6,$B13)</f>
        <v>8</v>
      </c>
      <c r="D13" s="75">
        <f>COUNTIF(ATEF_I!$B:$B,$B13)+COUNTIF(ATEF_II!$B:$B,$B13)+COUNTIF(ATEF_III!$B:$B,$B13)+COUNTIF(ATEF_IV!$B:$B,$B13)+COUNTIF(ATEF_V!$B:$B,$B13)+COUNTIF(ATEF_VI!$B:$B,$B13)+COUNTIF(ATEF_VII!$B:$B,$B13)+COUNTIF(ATEF_VIII!$B:$B,$B13)+COUNTIF(ATEF_IX!$B:$B,$B13)+COUNTIF(ATEF_X!$B:$B,$B13)+COUNTIF(ATEF_XI!$B:$B,$B13)+COUNTIF(ATEF_XII!$B:$B,$B13)+COUNTIF(ATEF_XIII!$B:$B,$B13)+COUNTIF(ATEF_XIV!$B:$B,$B13)</f>
        <v>8</v>
      </c>
      <c r="E13" s="67">
        <f t="shared" si="0"/>
        <v>0</v>
      </c>
      <c r="F13" s="73">
        <f>COUNTIFS(ATEF_I!$B:$B,$B13,ATEF_I!$A:$A,"1°")+COUNTIFS(ATEF_II!$B:$B,$B13,ATEF_I!$A:$A,"1°")+COUNTIFS(ATEF_III!$B:$B,$B13,ATEF_I!$A:$A,"1°")+COUNTIFS(ATEF_IV!$B:$B,$B13,ATEF_I!$A:$A,"1°")+COUNTIFS(ATEF_V!$B:$B,$B13,ATEF_I!$A:$A,"1°")+COUNTIFS(ATEF_VI!$B:$B,$B13,ATEF_I!$A:$A,"1°")+COUNTIFS(ATEF_VII!$B:$B,$B13,ATEF_I!$A:$A,"1°")+COUNTIFS(ATEF_VIII!$B:$B,$B13,ATEF_I!$A:$A,"1°")+COUNTIFS(ATEF_IX!$B:$B,$B13,ATEF_I!$A:$A,"1°")+COUNTIFS(ATEF_X!$B:$B,$B13,ATEF_I!$A:$A,"1°")+COUNTIFS(ATEF_XI!$B:$B,$B13,ATEF_I!$A:$A,"1°")+COUNTIFS(ATEF_XII!$B:$B,$B13,ATEF_I!$A:$A,"1°")+COUNTIFS(ATEF_XIII!$B:$B,$B13,ATEF_I!$A:$A,"1°")+COUNTIFS(ATEF_XIV!$B:$B,$B13,ATEF_I!$A:$A,"1°")</f>
        <v>0</v>
      </c>
      <c r="G13" s="75">
        <f>COUNTIFS(ATEF_I!$B:$B,$B13,ATEF_I!$A:$A,"2°")+COUNTIFS(ATEF_II!$B:$B,$B13,ATEF_I!$A:$A,"2°")+COUNTIFS(ATEF_III!$B:$B,$B13,ATEF_I!$A:$A,"2°")+COUNTIFS(ATEF_IV!$B:$B,$B13,ATEF_I!$A:$A,"2°")+COUNTIFS(ATEF_V!$B:$B,$B13,ATEF_I!$A:$A,"2°")+COUNTIFS(ATEF_VI!$B:$B,$B13,ATEF_I!$A:$A,"2°")+COUNTIFS(ATEF_VII!$B:$B,$B13,ATEF_I!$A:$A,"2°")+COUNTIFS(ATEF_VIII!$B:$B,$B13,ATEF_I!$A:$A,"2°")+COUNTIFS(ATEF_IX!$B:$B,$B13,ATEF_I!$A:$A,"2°")+COUNTIFS(ATEF_X!$B:$B,$B13,ATEF_I!$A:$A,"2°")+COUNTIFS(ATEF_XI!$B:$B,$B13,ATEF_I!$A:$A,"2°")+COUNTIFS(ATEF_XII!$B:$B,$B13,ATEF_I!$A:$A,"2°")+COUNTIFS(ATEF_XIII!$B:$B,$B13,ATEF_I!$A:$A,"2°")+COUNTIFS(ATEF_XIV!$B:$B,$B13,ATEF_I!$A:$A,"2°")</f>
        <v>0</v>
      </c>
      <c r="H13" s="75">
        <f>COUNTIFS(ATEF_I!$B:$B,$B13,ATEF_I!$A:$A,"3°")+COUNTIFS(ATEF_II!$B:$B,$B13,ATEF_I!$A:$A,"3°")+COUNTIFS(ATEF_III!$B:$B,$B13,ATEF_I!$A:$A,"3°")+COUNTIFS(ATEF_IV!$B:$B,$B13,ATEF_I!$A:$A,"3°")+COUNTIFS(ATEF_V!$B:$B,$B13,ATEF_I!$A:$A,"3°")+COUNTIFS(ATEF_VI!$B:$B,$B13,ATEF_I!$A:$A,"3°")+COUNTIFS(ATEF_VII!$B:$B,$B13,ATEF_I!$A:$A,"3°")+COUNTIFS(ATEF_VIII!$B:$B,$B13,ATEF_I!$A:$A,"3°")+COUNTIFS(ATEF_IX!$B:$B,$B13,ATEF_I!$A:$A,"3°")+COUNTIFS(ATEF_X!$B:$B,$B13,ATEF_I!$A:$A,"3°")+COUNTIFS(ATEF_XI!$B:$B,$B13,ATEF_I!$A:$A,"3°")+COUNTIFS(ATEF_XII!$B:$B,$B13,ATEF_I!$A:$A,"3°")+COUNTIFS(ATEF_XIII!$B:$B,$B13,ATEF_I!$A:$A,"3°")+COUNTIFS(ATEF_XIV!$B:$B,$B13,ATEF_I!$A:$A,"3°")</f>
        <v>1</v>
      </c>
      <c r="I13" s="66">
        <f t="shared" si="1"/>
        <v>7</v>
      </c>
      <c r="J13" s="73">
        <v>0</v>
      </c>
      <c r="K13" s="75">
        <v>0</v>
      </c>
      <c r="L13" s="75">
        <v>0</v>
      </c>
      <c r="M13" s="66">
        <f t="shared" si="2"/>
        <v>8</v>
      </c>
      <c r="N13" s="73">
        <f t="shared" si="3"/>
        <v>81</v>
      </c>
      <c r="O13" s="75">
        <f>SUMIF(ATEF_I!$B:$B,$B13,ATEF_I!$C:$C)+SUMIF(ATEF_II!$B:$B,$B13,ATEF_II!$C:$C)+SUMIF(ATEF_III!$B:$B,$B13,ATEF_III!$C:$C)+SUMIF(ATEF_IV!$B:$B,$B13,ATEF_IV!$C:$C)+SUMIF(ATEF_V!$B:$B,$B13,ATEF_V!$C:$C)+SUMIF(ATEF_VI!$B:$B,$B13,ATEF_VI!$C:$C)+SUMIF(ATEF_VII!$B:$B,$B13,ATEF_VII!$C:$C)+SUMIF(ATEF_VIII!$B:$B,$B13,ATEF_VIII!$C:$C)+SUMIF(ATEF_IX!$B:$B,$B13,ATEF_IX!$C:$C)+SUMIF(ATEF_X!$B:$B,$B13,ATEF_X!$C:$C)+SUMIF(ATEF_XI!$B:$B,$B13,ATEF_XI!$C:$C)+SUMIF(ATEF_XII!$B:$B,$B13,ATEF_XII!$C:$C)+SUMIF(ATEF_XIII!$B:$B,$B13,ATEF_XIII!$C:$C)+SUMIF(ATEF_XIV!$B:$B,$B13,ATEF_XIV!$C:$C)</f>
        <v>6</v>
      </c>
      <c r="P13" s="75">
        <f>SUMIF(ATEF_I!$B:$B,$B13,ATEF_I!D:D)+SUMIF(ATEF_II!$B:$B,$B13,ATEF_II!D:D)+SUMIF(ATEF_III!$B:$B,$B13,ATEF_III!D:D)+SUMIF(ATEF_IV!$B:$B,$B13,ATEF_IV!D:D)+SUMIF(ATEF_V!$B:$B,$B13,ATEF_V!D:D)+SUMIF(ATEF_VI!$B:$B,$B13,ATEF_VI!D:D)+SUMIF(ATEF_VII!$B:$B,$B13,ATEF_VII!D:D)+SUMIF(ATEF_VIII!$B:$B,$B13,ATEF_VIII!D:D)+SUMIF(ATEF_IX!$B:$B,$B13,ATEF_IX!D:D)+SUMIF(ATEF_X!$B:$B,$B13,ATEF_X!D:D)+SUMIF(ATEF_XI!$B:$B,$B13,ATEF_XI!D:D)+SUMIF(ATEF_XII!$B:$B,$B13,ATEF_XII!D:D)+SUMIF(ATEF_XIII!$B:$B,$B13,ATEF_XIII!D:D)+SUMIF(ATEF_XIV!$B:$B,$B13,ATEF_XIV!D:D)</f>
        <v>3</v>
      </c>
      <c r="Q13" s="75">
        <f>SUMIF(ATEF_I!$B:$B,$B13,ATEF_I!E:E)+SUMIF(ATEF_II!$B:$B,$B13,ATEF_II!E:E)+SUMIF(ATEF_III!$B:$B,$B13,ATEF_III!E:E)+SUMIF(ATEF_IV!$B:$B,$B13,ATEF_IV!E:E)+SUMIF(ATEF_V!$B:$B,$B13,ATEF_V!E:E)+SUMIF(ATEF_VI!$B:$B,$B13,ATEF_VI!E:E)+SUMIF(ATEF_VII!$B:$B,$B13,ATEF_VII!E:E)+SUMIF(ATEF_VIII!$B:$B,$B13,ATEF_VIII!E:E)+SUMIF(ATEF_IX!$B:$B,$B13,ATEF_IX!E:E)+SUMIF(ATEF_X!$B:$B,$B13,ATEF_X!E:E)+SUMIF(ATEF_XI!$B:$B,$B13,ATEF_XI!E:E)+SUMIF(ATEF_XII!$B:$B,$B13,ATEF_XII!E:E)+SUMIF(ATEF_XIII!$B:$B,$B13,ATEF_XIII!E:E)+SUMIF(ATEF_XIV!$B:$B,$B13,ATEF_XIV!E:E)</f>
        <v>6</v>
      </c>
      <c r="R13" s="75">
        <f>SUMIF(ATEF_I!$B:$B,$B13,ATEF_I!F:F)+SUMIF(ATEF_II!$B:$B,$B13,ATEF_II!F:F)+SUMIF(ATEF_III!$B:$B,$B13,ATEF_III!F:F)+SUMIF(ATEF_IV!$B:$B,$B13,ATEF_IV!F:F)+SUMIF(ATEF_V!$B:$B,$B13,ATEF_V!F:F)+SUMIF(ATEF_VI!$B:$B,$B13,ATEF_VI!F:F)+SUMIF(ATEF_VII!$B:$B,$B13,ATEF_VII!F:F)+SUMIF(ATEF_VIII!$B:$B,$B13,ATEF_VIII!F:F)+SUMIF(ATEF_IX!$B:$B,$B13,ATEF_IX!F:F)+SUMIF(ATEF_X!$B:$B,$B13,ATEF_X!F:F)+SUMIF(ATEF_XI!$B:$B,$B13,ATEF_XI!F:F)+SUMIF(ATEF_XII!$B:$B,$B13,ATEF_XII!F:F)+SUMIF(ATEF_XIII!$B:$B,$B13,ATEF_XIII!F:F)+SUMIF(ATEF_XIV!$B:$B,$B13,ATEF_XIV!F:F)</f>
        <v>6</v>
      </c>
      <c r="S13" s="75">
        <f>SUMIF(ATEF_I!$B:$B,$B13,ATEF_I!G:G)+SUMIF(ATEF_II!$B:$B,$B13,ATEF_II!G:G)+SUMIF(ATEF_III!$B:$B,$B13,ATEF_III!G:G)+SUMIF(ATEF_IV!$B:$B,$B13,ATEF_IV!G:G)+SUMIF(ATEF_V!$B:$B,$B13,ATEF_V!G:G)+SUMIF(ATEF_VI!$B:$B,$B13,ATEF_VI!G:G)+SUMIF(ATEF_VII!$B:$B,$B13,ATEF_VII!G:G)+SUMIF(ATEF_VIII!$B:$B,$B13,ATEF_VIII!G:G)+SUMIF(ATEF_IX!$B:$B,$B13,ATEF_IX!G:G)+SUMIF(ATEF_X!$B:$B,$B13,ATEF_X!G:G)+SUMIF(ATEF_XI!$B:$B,$B13,ATEF_XI!G:G)+SUMIF(ATEF_XII!$B:$B,$B13,ATEF_XII!G:G)+SUMIF(ATEF_XIII!$B:$B,$B13,ATEF_XIII!G:G)+SUMIF(ATEF_XIV!$B:$B,$B13,ATEF_XIV!G:G)</f>
        <v>10</v>
      </c>
      <c r="T13" s="75">
        <f>SUMIF(ATEF_I!$B:$B,$B13,ATEF_I!H:H)+SUMIF(ATEF_II!$B:$B,$B13,ATEF_II!H:H)+SUMIF(ATEF_III!$B:$B,$B13,ATEF_III!H:H)+SUMIF(ATEF_IV!$B:$B,$B13,ATEF_IV!H:H)+SUMIF(ATEF_V!$B:$B,$B13,ATEF_V!H:H)+SUMIF(ATEF_VI!$B:$B,$B13,ATEF_VI!H:H)+SUMIF(ATEF_VII!$B:$B,$B13,ATEF_VII!H:H)+SUMIF(ATEF_VIII!$B:$B,$B13,ATEF_VIII!H:H)+SUMIF(ATEF_IX!$B:$B,$B13,ATEF_IX!H:H)+SUMIF(ATEF_X!$B:$B,$B13,ATEF_X!H:H)+SUMIF(ATEF_XI!$B:$B,$B13,ATEF_XI!H:H)+SUMIF(ATEF_XII!$B:$B,$B13,ATEF_XII!H:H)+SUMIF(ATEF_XIII!$B:$B,$B13,ATEF_XIII!H:H)+SUMIF(ATEF_XIV!$B:$B,$B13,ATEF_XIV!H:H)</f>
        <v>5</v>
      </c>
      <c r="U13" s="75">
        <f>SUMIF(ATEF_I!$B:$B,$B13,ATEF_I!I:I)+SUMIF(ATEF_II!$B:$B,$B13,ATEF_II!I:I)+SUMIF(ATEF_III!$B:$B,$B13,ATEF_III!I:I)+SUMIF(ATEF_IV!$B:$B,$B13,ATEF_IV!I:I)+SUMIF(ATEF_V!$B:$B,$B13,ATEF_V!I:I)+SUMIF(ATEF_VI!$B:$B,$B13,ATEF_VI!I:I)+SUMIF(ATEF_VII!$B:$B,$B13,ATEF_VII!I:I)+SUMIF(ATEF_VIII!$B:$B,$B13,ATEF_VIII!I:I)+SUMIF(ATEF_IX!$B:$B,$B13,ATEF_IX!I:I)+SUMIF(ATEF_X!$B:$B,$B13,ATEF_X!I:I)+SUMIF(ATEF_XI!$B:$B,$B13,ATEF_XI!I:I)+SUMIF(ATEF_XII!$B:$B,$B13,ATEF_XII!I:I)+SUMIF(ATEF_XIII!$B:$B,$B13,ATEF_XIII!I:I)+SUMIF(ATEF_XIV!$B:$B,$B13,ATEF_XIV!I:I)</f>
        <v>29</v>
      </c>
      <c r="V13" s="67">
        <f>SUMIF(ATEF_I!$B:$B,$B13,ATEF_I!J:J)+SUMIF(ATEF_II!$B:$B,$B13,ATEF_II!J:J)+SUMIF(ATEF_III!$B:$B,$B13,ATEF_III!J:J)+SUMIF(ATEF_IV!$B:$B,$B13,ATEF_IV!J:J)+SUMIF(ATEF_V!$B:$B,$B13,ATEF_V!J:J)+SUMIF(ATEF_VI!$B:$B,$B13,ATEF_VI!J:J)+SUMIF(ATEF_VII!$B:$B,$B13,ATEF_VII!J:J)+SUMIF(ATEF_VIII!$B:$B,$B13,ATEF_VIII!J:J)+SUMIF(ATEF_IX!$B:$B,$B13,ATEF_IX!J:J)+SUMIF(ATEF_X!$B:$B,$B13,ATEF_X!J:J)+SUMIF(ATEF_XI!$B:$B,$B13,ATEF_XI!J:J)+SUMIF(ATEF_XII!$B:$B,$B13,ATEF_XII!J:J)+SUMIF(ATEF_XIII!$B:$B,$B13,ATEF_XIII!J:J)+SUMIF(ATEF_XIV!$B:$B,$B13,ATEF_XIV!J:J)</f>
        <v>16</v>
      </c>
      <c r="W13" s="73">
        <f t="shared" si="4"/>
        <v>8</v>
      </c>
      <c r="X13" s="75">
        <f>COUNTIFS(ATEF_I!$B:$B,$B13,ATEF_I!$K:$K,1)+COUNTIFS(ATEF_II!$B:$B,$B13,ATEF_II!$K:$K,1)+COUNTIFS(ATEF_III!$B:$B,$B13,ATEF_III!$K:$K,1)+COUNTIFS(ATEF_IV!$B:$B,$B13,ATEF_IV!$K:$K,1)+COUNTIFS(ATEF_V!$B:$B,$B13,ATEF_V!$K:$K,1)+COUNTIFS(ATEF_VI!$B:$B,$B13,ATEF_VI!$K:$K,1)+COUNTIFS(ATEF_VII!$B:$B,$B13,ATEF_VII!$K:$K,1)+COUNTIFS(ATEF_VIII!$B:$B,$B13,ATEF_VIII!$K:$K,1)+COUNTIFS(ATEF_IX!$B:$B,$B13,ATEF_IX!$K:$K,1)+COUNTIFS(ATEF_X!$B:$B,$B13,ATEF_X!$K:$K,1)+COUNTIFS(ATEF_XI!$B:$B,$B13,ATEF_XI!$K:$K,1)+COUNTIFS(ATEF_XII!$B:$B,$B13,ATEF_XII!$K:$K,1)+COUNTIFS(ATEF_XIII!$B:$B,$B13,ATEF_XIII!$K:$K,1)+COUNTIFS(ATEF_XIV!$B:$B,$B13,ATEF_XIV!$K:$K,1)</f>
        <v>3</v>
      </c>
      <c r="Y13" s="75">
        <f>COUNTIFS(ATEF_I!$B:$B,$B13,ATEF_I!$K:$K,2)+COUNTIFS(ATEF_II!$B:$B,$B13,ATEF_II!$K:$K,2)+COUNTIFS(ATEF_III!$B:$B,$B13,ATEF_III!$K:$K,2)+COUNTIFS(ATEF_IV!$B:$B,$B13,ATEF_IV!$K:$K,2)+COUNTIFS(ATEF_V!$B:$B,$B13,ATEF_V!$K:$K,2)+COUNTIFS(ATEF_VI!$B:$B,$B13,ATEF_VI!$K:$K,2)+COUNTIFS(ATEF_VII!$B:$B,$B13,ATEF_VII!$K:$K,2)+COUNTIFS(ATEF_VIII!$B:$B,$B13,ATEF_VIII!$K:$K,2)+COUNTIFS(ATEF_IX!$B:$B,$B13,ATEF_IX!$K:$K,2)+COUNTIFS(ATEF_X!$B:$B,$B13,ATEF_X!$K:$K,2)+COUNTIFS(ATEF_XI!$B:$B,$B13,ATEF_XI!$K:$K,2)+COUNTIFS(ATEF_XII!$B:$B,$B13,ATEF_XII!$K:$K,2)+COUNTIFS(ATEF_XIII!$B:$B,$B13,ATEF_XIII!$K:$K,2)+COUNTIFS(ATEF_XIV!$B:$B,$B13,ATEF_XIV!$K:$K,2)</f>
        <v>1</v>
      </c>
      <c r="Z13" s="75">
        <f>COUNTIFS(ATEF_I!$B:$B,$B13,ATEF_I!$K:$K,3)+COUNTIFS(ATEF_II!$B:$B,$B13,ATEF_II!$K:$K,3)+COUNTIFS(ATEF_III!$B:$B,$B13,ATEF_III!$K:$K,3)+COUNTIFS(ATEF_IV!$B:$B,$B13,ATEF_IV!$K:$K,3)+COUNTIFS(ATEF_V!$B:$B,$B13,ATEF_V!$K:$K,3)+COUNTIFS(ATEF_VI!$B:$B,$B13,ATEF_VI!$K:$K,3)+COUNTIFS(ATEF_VII!$B:$B,$B13,ATEF_VII!$K:$K,3)+COUNTIFS(ATEF_VIII!$B:$B,$B13,ATEF_VIII!$K:$K,3)+COUNTIFS(ATEF_IX!$B:$B,$B13,ATEF_IX!$K:$K,3)+COUNTIFS(ATEF_X!$B:$B,$B13,ATEF_X!$K:$K,3)+COUNTIFS(ATEF_XI!$B:$B,$B13,ATEF_XI!$K:$K,3)+COUNTIFS(ATEF_XII!$B:$B,$B13,ATEF_XII!$K:$K,3)+COUNTIFS(ATEF_XIII!$B:$B,$B13,ATEF_XIII!$K:$K,3)+COUNTIFS(ATEF_XIV!$B:$B,$B13,ATEF_XIV!$K:$K,3)</f>
        <v>1</v>
      </c>
      <c r="AA13" s="75">
        <f>COUNTIFS(ATEF_I!$B:$B,$B13,ATEF_I!$K:$K,"&gt;3")+COUNTIFS(ATEF_II!$B:$B,$B13,ATEF_II!$K:$K,"&gt;3")+COUNTIFS(ATEF_III!$B:$B,$B13,ATEF_III!$K:$K,"&gt;3")+COUNTIFS(ATEF_IV!$B:$B,$B13,ATEF_IV!$K:$K,"&gt;3")+COUNTIFS(ATEF_V!$B:$B,$B13,ATEF_V!$K:$K,"&gt;3")+COUNTIFS(ATEF_VI!$B:$B,$B13,ATEF_VI!$K:$K,"&gt;3")+COUNTIFS(ATEF_VII!$B:$B,$B13,ATEF_VII!$K:$K,"&gt;3")+COUNTIFS(ATEF_VIII!$B:$B,$B13,ATEF_VIII!$K:$K,"&gt;3")+COUNTIFS(ATEF_IX!$B:$B,$B13,ATEF_IX!$K:$K,"&gt;3")+COUNTIFS(ATEF_X!$B:$B,$B13,ATEF_X!$K:$K,"&gt;3")+COUNTIFS(ATEF_XI!$B:$B,$B13,ATEF_XI!$K:$K,"&gt;3")+COUNTIFS(ATEF_XII!$B:$B,$B13,ATEF_XII!$K:$K,"&gt;3")+COUNTIFS(ATEF_XIII!$B:$B,$B13,ATEF_XIII!$K:$K,"&gt;3")+COUNTIFS(ATEF_XIV!$B:$B,$B13,ATEF_XIV!$K:$K,"&gt;3")</f>
        <v>1</v>
      </c>
      <c r="AB13" s="66">
        <f>COUNTIFS(ATEF_I!$B:$B,$B13,ATEF_I!$K:$K,"RIT")+COUNTIFS(ATEF_II!$B:$B,$B13,ATEF_II!$K:$K,"RIT")+COUNTIFS(ATEF_III!$B:$B,$B13,ATEF_III!$K:$K,"RIT")+COUNTIFS(ATEF_IV!$B:$B,$B13,ATEF_IV!$K:$K,"RIT")+COUNTIFS(ATEF_V!$B:$B,$B13,ATEF_V!$K:$K,"RIT")+COUNTIFS(ATEF_VI!$B:$B,$B13,ATEF_VI!$K:$K,"RIT")+COUNTIFS(ATEF_VII!$B:$B,$B13,ATEF_VII!$K:$K,"RIT")+COUNTIFS(ATEF_VIII!$B:$B,$B13,ATEF_VIII!$K:$K,"RIT")+COUNTIFS(ATEF_IX!$B:$B,$B13,ATEF_IX!$K:$K,"RIT")+COUNTIFS(ATEF_X!$B:$B,$B13,ATEF_X!$K:$K,"RIT")+COUNTIFS(ATEF_XI!$B:$B,$B13,ATEF_XI!$K:$K,"RIT")+COUNTIFS(ATEF_XII!$B:$B,$B13,ATEF_XII!$K:$K,"RIT")+COUNTIFS(ATEF_XIII!$B:$B,$B13,ATEF_XIII!$K:$K,"RIT")+COUNTIFS(ATEF_XIV!$B:$B,$B13,ATEF_XIV!$K:$K,"RIT")</f>
        <v>2</v>
      </c>
    </row>
    <row r="14" spans="1:28" x14ac:dyDescent="0.25">
      <c r="A14" s="68" t="s">
        <v>16</v>
      </c>
      <c r="B14" s="66" t="s">
        <v>18</v>
      </c>
      <c r="C14" s="73">
        <f>COUNTIF(ATEF_I!$6:$6,$B14)+COUNTIF(ATEF_II!$6:$6,$B14)+COUNTIF(ATEF_III!$6:$6,$B14)+COUNTIF(ATEF_IV!$6:$6,$B14)+COUNTIF(ATEF_V!$6:$6,$B14)+COUNTIF(ATEF_VI!$6:$6,$B14)+COUNTIF(ATEF_VII!$6:$6,$B14)+COUNTIF(ATEF_VIII!$6:$6,$B14)+COUNTIF(ATEF_IX!$6:$6,$B14)+COUNTIF(ATEF_X!$6:$6,$B14)+COUNTIF(ATEF_XI!$6:$6,$B14)+COUNTIF(ATEF_XII!$6:$6,$B14)+COUNTIF(ATEF_XIII!$6:$6,$B14)+COUNTIF(ATEF_XIV!$6:$6,$B14)</f>
        <v>7</v>
      </c>
      <c r="D14" s="75">
        <f>COUNTIF(ATEF_I!$B:$B,$B14)+COUNTIF(ATEF_II!$B:$B,$B14)+COUNTIF(ATEF_III!$B:$B,$B14)+COUNTIF(ATEF_IV!$B:$B,$B14)+COUNTIF(ATEF_V!$B:$B,$B14)+COUNTIF(ATEF_VI!$B:$B,$B14)+COUNTIF(ATEF_VII!$B:$B,$B14)+COUNTIF(ATEF_VIII!$B:$B,$B14)+COUNTIF(ATEF_IX!$B:$B,$B14)+COUNTIF(ATEF_X!$B:$B,$B14)+COUNTIF(ATEF_XI!$B:$B,$B14)+COUNTIF(ATEF_XII!$B:$B,$B14)+COUNTIF(ATEF_XIII!$B:$B,$B14)+COUNTIF(ATEF_XIV!$B:$B,$B14)</f>
        <v>5</v>
      </c>
      <c r="E14" s="67">
        <f t="shared" si="0"/>
        <v>2</v>
      </c>
      <c r="F14" s="73">
        <f>COUNTIFS(ATEF_I!$B:$B,$B14,ATEF_I!$A:$A,"1°")+COUNTIFS(ATEF_II!$B:$B,$B14,ATEF_I!$A:$A,"1°")+COUNTIFS(ATEF_III!$B:$B,$B14,ATEF_I!$A:$A,"1°")+COUNTIFS(ATEF_IV!$B:$B,$B14,ATEF_I!$A:$A,"1°")+COUNTIFS(ATEF_V!$B:$B,$B14,ATEF_I!$A:$A,"1°")+COUNTIFS(ATEF_VI!$B:$B,$B14,ATEF_I!$A:$A,"1°")+COUNTIFS(ATEF_VII!$B:$B,$B14,ATEF_I!$A:$A,"1°")+COUNTIFS(ATEF_VIII!$B:$B,$B14,ATEF_I!$A:$A,"1°")+COUNTIFS(ATEF_IX!$B:$B,$B14,ATEF_I!$A:$A,"1°")+COUNTIFS(ATEF_X!$B:$B,$B14,ATEF_I!$A:$A,"1°")+COUNTIFS(ATEF_XI!$B:$B,$B14,ATEF_I!$A:$A,"1°")+COUNTIFS(ATEF_XII!$B:$B,$B14,ATEF_I!$A:$A,"1°")+COUNTIFS(ATEF_XIII!$B:$B,$B14,ATEF_I!$A:$A,"1°")+COUNTIFS(ATEF_XIV!$B:$B,$B14,ATEF_I!$A:$A,"1°")</f>
        <v>0</v>
      </c>
      <c r="G14" s="75">
        <f>COUNTIFS(ATEF_I!$B:$B,$B14,ATEF_I!$A:$A,"2°")+COUNTIFS(ATEF_II!$B:$B,$B14,ATEF_I!$A:$A,"2°")+COUNTIFS(ATEF_III!$B:$B,$B14,ATEF_I!$A:$A,"2°")+COUNTIFS(ATEF_IV!$B:$B,$B14,ATEF_I!$A:$A,"2°")+COUNTIFS(ATEF_V!$B:$B,$B14,ATEF_I!$A:$A,"2°")+COUNTIFS(ATEF_VI!$B:$B,$B14,ATEF_I!$A:$A,"2°")+COUNTIFS(ATEF_VII!$B:$B,$B14,ATEF_I!$A:$A,"2°")+COUNTIFS(ATEF_VIII!$B:$B,$B14,ATEF_I!$A:$A,"2°")+COUNTIFS(ATEF_IX!$B:$B,$B14,ATEF_I!$A:$A,"2°")+COUNTIFS(ATEF_X!$B:$B,$B14,ATEF_I!$A:$A,"2°")+COUNTIFS(ATEF_XI!$B:$B,$B14,ATEF_I!$A:$A,"2°")+COUNTIFS(ATEF_XII!$B:$B,$B14,ATEF_I!$A:$A,"2°")+COUNTIFS(ATEF_XIII!$B:$B,$B14,ATEF_I!$A:$A,"2°")+COUNTIFS(ATEF_XIV!$B:$B,$B14,ATEF_I!$A:$A,"2°")</f>
        <v>1</v>
      </c>
      <c r="H14" s="75">
        <f>COUNTIFS(ATEF_I!$B:$B,$B14,ATEF_I!$A:$A,"3°")+COUNTIFS(ATEF_II!$B:$B,$B14,ATEF_I!$A:$A,"3°")+COUNTIFS(ATEF_III!$B:$B,$B14,ATEF_I!$A:$A,"3°")+COUNTIFS(ATEF_IV!$B:$B,$B14,ATEF_I!$A:$A,"3°")+COUNTIFS(ATEF_V!$B:$B,$B14,ATEF_I!$A:$A,"3°")+COUNTIFS(ATEF_VI!$B:$B,$B14,ATEF_I!$A:$A,"3°")+COUNTIFS(ATEF_VII!$B:$B,$B14,ATEF_I!$A:$A,"3°")+COUNTIFS(ATEF_VIII!$B:$B,$B14,ATEF_I!$A:$A,"3°")+COUNTIFS(ATEF_IX!$B:$B,$B14,ATEF_I!$A:$A,"3°")+COUNTIFS(ATEF_X!$B:$B,$B14,ATEF_I!$A:$A,"3°")+COUNTIFS(ATEF_XI!$B:$B,$B14,ATEF_I!$A:$A,"3°")+COUNTIFS(ATEF_XII!$B:$B,$B14,ATEF_I!$A:$A,"3°")+COUNTIFS(ATEF_XIII!$B:$B,$B14,ATEF_I!$A:$A,"3°")+COUNTIFS(ATEF_XIV!$B:$B,$B14,ATEF_I!$A:$A,"3°")</f>
        <v>0</v>
      </c>
      <c r="I14" s="66">
        <f t="shared" si="1"/>
        <v>4</v>
      </c>
      <c r="J14" s="73">
        <v>1</v>
      </c>
      <c r="K14" s="75">
        <v>0</v>
      </c>
      <c r="L14" s="75">
        <v>0</v>
      </c>
      <c r="M14" s="66">
        <f t="shared" si="2"/>
        <v>6</v>
      </c>
      <c r="N14" s="73">
        <f t="shared" si="3"/>
        <v>56</v>
      </c>
      <c r="O14" s="75">
        <f>SUMIF(ATEF_I!$B:$B,$B14,ATEF_I!$C:$C)+SUMIF(ATEF_II!$B:$B,$B14,ATEF_II!$C:$C)+SUMIF(ATEF_III!$B:$B,$B14,ATEF_III!$C:$C)+SUMIF(ATEF_IV!$B:$B,$B14,ATEF_IV!$C:$C)+SUMIF(ATEF_V!$B:$B,$B14,ATEF_V!$C:$C)+SUMIF(ATEF_VI!$B:$B,$B14,ATEF_VI!$C:$C)+SUMIF(ATEF_VII!$B:$B,$B14,ATEF_VII!$C:$C)+SUMIF(ATEF_VIII!$B:$B,$B14,ATEF_VIII!$C:$C)+SUMIF(ATEF_IX!$B:$B,$B14,ATEF_IX!$C:$C)+SUMIF(ATEF_X!$B:$B,$B14,ATEF_X!$C:$C)+SUMIF(ATEF_XI!$B:$B,$B14,ATEF_XI!$C:$C)+SUMIF(ATEF_XII!$B:$B,$B14,ATEF_XII!$C:$C)+SUMIF(ATEF_XIII!$B:$B,$B14,ATEF_XIII!$C:$C)+SUMIF(ATEF_XIV!$B:$B,$B14,ATEF_XIV!$C:$C)</f>
        <v>4</v>
      </c>
      <c r="P14" s="75">
        <f>SUMIF(ATEF_I!$B:$B,$B14,ATEF_I!D:D)+SUMIF(ATEF_II!$B:$B,$B14,ATEF_II!D:D)+SUMIF(ATEF_III!$B:$B,$B14,ATEF_III!D:D)+SUMIF(ATEF_IV!$B:$B,$B14,ATEF_IV!D:D)+SUMIF(ATEF_V!$B:$B,$B14,ATEF_V!D:D)+SUMIF(ATEF_VI!$B:$B,$B14,ATEF_VI!D:D)+SUMIF(ATEF_VII!$B:$B,$B14,ATEF_VII!D:D)+SUMIF(ATEF_VIII!$B:$B,$B14,ATEF_VIII!D:D)+SUMIF(ATEF_IX!$B:$B,$B14,ATEF_IX!D:D)+SUMIF(ATEF_X!$B:$B,$B14,ATEF_X!D:D)+SUMIF(ATEF_XI!$B:$B,$B14,ATEF_XI!D:D)+SUMIF(ATEF_XII!$B:$B,$B14,ATEF_XII!D:D)+SUMIF(ATEF_XIII!$B:$B,$B14,ATEF_XIII!D:D)+SUMIF(ATEF_XIV!$B:$B,$B14,ATEF_XIV!D:D)</f>
        <v>4</v>
      </c>
      <c r="Q14" s="75">
        <f>SUMIF(ATEF_I!$B:$B,$B14,ATEF_I!E:E)+SUMIF(ATEF_II!$B:$B,$B14,ATEF_II!E:E)+SUMIF(ATEF_III!$B:$B,$B14,ATEF_III!E:E)+SUMIF(ATEF_IV!$B:$B,$B14,ATEF_IV!E:E)+SUMIF(ATEF_V!$B:$B,$B14,ATEF_V!E:E)+SUMIF(ATEF_VI!$B:$B,$B14,ATEF_VI!E:E)+SUMIF(ATEF_VII!$B:$B,$B14,ATEF_VII!E:E)+SUMIF(ATEF_VIII!$B:$B,$B14,ATEF_VIII!E:E)+SUMIF(ATEF_IX!$B:$B,$B14,ATEF_IX!E:E)+SUMIF(ATEF_X!$B:$B,$B14,ATEF_X!E:E)+SUMIF(ATEF_XI!$B:$B,$B14,ATEF_XI!E:E)+SUMIF(ATEF_XII!$B:$B,$B14,ATEF_XII!E:E)+SUMIF(ATEF_XIII!$B:$B,$B14,ATEF_XIII!E:E)+SUMIF(ATEF_XIV!$B:$B,$B14,ATEF_XIV!E:E)</f>
        <v>5</v>
      </c>
      <c r="R14" s="75">
        <f>SUMIF(ATEF_I!$B:$B,$B14,ATEF_I!F:F)+SUMIF(ATEF_II!$B:$B,$B14,ATEF_II!F:F)+SUMIF(ATEF_III!$B:$B,$B14,ATEF_III!F:F)+SUMIF(ATEF_IV!$B:$B,$B14,ATEF_IV!F:F)+SUMIF(ATEF_V!$B:$B,$B14,ATEF_V!F:F)+SUMIF(ATEF_VI!$B:$B,$B14,ATEF_VI!F:F)+SUMIF(ATEF_VII!$B:$B,$B14,ATEF_VII!F:F)+SUMIF(ATEF_VIII!$B:$B,$B14,ATEF_VIII!F:F)+SUMIF(ATEF_IX!$B:$B,$B14,ATEF_IX!F:F)+SUMIF(ATEF_X!$B:$B,$B14,ATEF_X!F:F)+SUMIF(ATEF_XI!$B:$B,$B14,ATEF_XI!F:F)+SUMIF(ATEF_XII!$B:$B,$B14,ATEF_XII!F:F)+SUMIF(ATEF_XIII!$B:$B,$B14,ATEF_XIII!F:F)+SUMIF(ATEF_XIV!$B:$B,$B14,ATEF_XIV!F:F)</f>
        <v>7</v>
      </c>
      <c r="S14" s="75">
        <f>SUMIF(ATEF_I!$B:$B,$B14,ATEF_I!G:G)+SUMIF(ATEF_II!$B:$B,$B14,ATEF_II!G:G)+SUMIF(ATEF_III!$B:$B,$B14,ATEF_III!G:G)+SUMIF(ATEF_IV!$B:$B,$B14,ATEF_IV!G:G)+SUMIF(ATEF_V!$B:$B,$B14,ATEF_V!G:G)+SUMIF(ATEF_VI!$B:$B,$B14,ATEF_VI!G:G)+SUMIF(ATEF_VII!$B:$B,$B14,ATEF_VII!G:G)+SUMIF(ATEF_VIII!$B:$B,$B14,ATEF_VIII!G:G)+SUMIF(ATEF_IX!$B:$B,$B14,ATEF_IX!G:G)+SUMIF(ATEF_X!$B:$B,$B14,ATEF_X!G:G)+SUMIF(ATEF_XI!$B:$B,$B14,ATEF_XI!G:G)+SUMIF(ATEF_XII!$B:$B,$B14,ATEF_XII!G:G)+SUMIF(ATEF_XIII!$B:$B,$B14,ATEF_XIII!G:G)+SUMIF(ATEF_XIV!$B:$B,$B14,ATEF_XIV!G:G)</f>
        <v>5</v>
      </c>
      <c r="T14" s="75">
        <f>SUMIF(ATEF_I!$B:$B,$B14,ATEF_I!H:H)+SUMIF(ATEF_II!$B:$B,$B14,ATEF_II!H:H)+SUMIF(ATEF_III!$B:$B,$B14,ATEF_III!H:H)+SUMIF(ATEF_IV!$B:$B,$B14,ATEF_IV!H:H)+SUMIF(ATEF_V!$B:$B,$B14,ATEF_V!H:H)+SUMIF(ATEF_VI!$B:$B,$B14,ATEF_VI!H:H)+SUMIF(ATEF_VII!$B:$B,$B14,ATEF_VII!H:H)+SUMIF(ATEF_VIII!$B:$B,$B14,ATEF_VIII!H:H)+SUMIF(ATEF_IX!$B:$B,$B14,ATEF_IX!H:H)+SUMIF(ATEF_X!$B:$B,$B14,ATEF_X!H:H)+SUMIF(ATEF_XI!$B:$B,$B14,ATEF_XI!H:H)+SUMIF(ATEF_XII!$B:$B,$B14,ATEF_XII!H:H)+SUMIF(ATEF_XIII!$B:$B,$B14,ATEF_XIII!H:H)+SUMIF(ATEF_XIV!$B:$B,$B14,ATEF_XIV!H:H)</f>
        <v>14</v>
      </c>
      <c r="U14" s="75">
        <f>SUMIF(ATEF_I!$B:$B,$B14,ATEF_I!I:I)+SUMIF(ATEF_II!$B:$B,$B14,ATEF_II!I:I)+SUMIF(ATEF_III!$B:$B,$B14,ATEF_III!I:I)+SUMIF(ATEF_IV!$B:$B,$B14,ATEF_IV!I:I)+SUMIF(ATEF_V!$B:$B,$B14,ATEF_V!I:I)+SUMIF(ATEF_VI!$B:$B,$B14,ATEF_VI!I:I)+SUMIF(ATEF_VII!$B:$B,$B14,ATEF_VII!I:I)+SUMIF(ATEF_VIII!$B:$B,$B14,ATEF_VIII!I:I)+SUMIF(ATEF_IX!$B:$B,$B14,ATEF_IX!I:I)+SUMIF(ATEF_X!$B:$B,$B14,ATEF_X!I:I)+SUMIF(ATEF_XI!$B:$B,$B14,ATEF_XI!I:I)+SUMIF(ATEF_XII!$B:$B,$B14,ATEF_XII!I:I)+SUMIF(ATEF_XIII!$B:$B,$B14,ATEF_XIII!I:I)+SUMIF(ATEF_XIV!$B:$B,$B14,ATEF_XIV!I:I)</f>
        <v>14</v>
      </c>
      <c r="V14" s="67">
        <f>SUMIF(ATEF_I!$B:$B,$B14,ATEF_I!J:J)+SUMIF(ATEF_II!$B:$B,$B14,ATEF_II!J:J)+SUMIF(ATEF_III!$B:$B,$B14,ATEF_III!J:J)+SUMIF(ATEF_IV!$B:$B,$B14,ATEF_IV!J:J)+SUMIF(ATEF_V!$B:$B,$B14,ATEF_V!J:J)+SUMIF(ATEF_VI!$B:$B,$B14,ATEF_VI!J:J)+SUMIF(ATEF_VII!$B:$B,$B14,ATEF_VII!J:J)+SUMIF(ATEF_VIII!$B:$B,$B14,ATEF_VIII!J:J)+SUMIF(ATEF_IX!$B:$B,$B14,ATEF_IX!J:J)+SUMIF(ATEF_X!$B:$B,$B14,ATEF_X!J:J)+SUMIF(ATEF_XI!$B:$B,$B14,ATEF_XI!J:J)+SUMIF(ATEF_XII!$B:$B,$B14,ATEF_XII!J:J)+SUMIF(ATEF_XIII!$B:$B,$B14,ATEF_XIII!J:J)+SUMIF(ATEF_XIV!$B:$B,$B14,ATEF_XIV!J:J)</f>
        <v>3</v>
      </c>
      <c r="W14" s="73">
        <f t="shared" si="4"/>
        <v>5</v>
      </c>
      <c r="X14" s="75">
        <f>COUNTIFS(ATEF_I!$B:$B,$B14,ATEF_I!$K:$K,1)+COUNTIFS(ATEF_II!$B:$B,$B14,ATEF_II!$K:$K,1)+COUNTIFS(ATEF_III!$B:$B,$B14,ATEF_III!$K:$K,1)+COUNTIFS(ATEF_IV!$B:$B,$B14,ATEF_IV!$K:$K,1)+COUNTIFS(ATEF_V!$B:$B,$B14,ATEF_V!$K:$K,1)+COUNTIFS(ATEF_VI!$B:$B,$B14,ATEF_VI!$K:$K,1)+COUNTIFS(ATEF_VII!$B:$B,$B14,ATEF_VII!$K:$K,1)+COUNTIFS(ATEF_VIII!$B:$B,$B14,ATEF_VIII!$K:$K,1)+COUNTIFS(ATEF_IX!$B:$B,$B14,ATEF_IX!$K:$K,1)+COUNTIFS(ATEF_X!$B:$B,$B14,ATEF_X!$K:$K,1)+COUNTIFS(ATEF_XI!$B:$B,$B14,ATEF_XI!$K:$K,1)+COUNTIFS(ATEF_XII!$B:$B,$B14,ATEF_XII!$K:$K,1)+COUNTIFS(ATEF_XIII!$B:$B,$B14,ATEF_XIII!$K:$K,1)+COUNTIFS(ATEF_XIV!$B:$B,$B14,ATEF_XIV!$K:$K,1)</f>
        <v>2</v>
      </c>
      <c r="Y14" s="75">
        <f>COUNTIFS(ATEF_I!$B:$B,$B14,ATEF_I!$K:$K,2)+COUNTIFS(ATEF_II!$B:$B,$B14,ATEF_II!$K:$K,2)+COUNTIFS(ATEF_III!$B:$B,$B14,ATEF_III!$K:$K,2)+COUNTIFS(ATEF_IV!$B:$B,$B14,ATEF_IV!$K:$K,2)+COUNTIFS(ATEF_V!$B:$B,$B14,ATEF_V!$K:$K,2)+COUNTIFS(ATEF_VI!$B:$B,$B14,ATEF_VI!$K:$K,2)+COUNTIFS(ATEF_VII!$B:$B,$B14,ATEF_VII!$K:$K,2)+COUNTIFS(ATEF_VIII!$B:$B,$B14,ATEF_VIII!$K:$K,2)+COUNTIFS(ATEF_IX!$B:$B,$B14,ATEF_IX!$K:$K,2)+COUNTIFS(ATEF_X!$B:$B,$B14,ATEF_X!$K:$K,2)+COUNTIFS(ATEF_XI!$B:$B,$B14,ATEF_XI!$K:$K,2)+COUNTIFS(ATEF_XII!$B:$B,$B14,ATEF_XII!$K:$K,2)+COUNTIFS(ATEF_XIII!$B:$B,$B14,ATEF_XIII!$K:$K,2)+COUNTIFS(ATEF_XIV!$B:$B,$B14,ATEF_XIV!$K:$K,2)</f>
        <v>2</v>
      </c>
      <c r="Z14" s="75">
        <f>COUNTIFS(ATEF_I!$B:$B,$B14,ATEF_I!$K:$K,3)+COUNTIFS(ATEF_II!$B:$B,$B14,ATEF_II!$K:$K,3)+COUNTIFS(ATEF_III!$B:$B,$B14,ATEF_III!$K:$K,3)+COUNTIFS(ATEF_IV!$B:$B,$B14,ATEF_IV!$K:$K,3)+COUNTIFS(ATEF_V!$B:$B,$B14,ATEF_V!$K:$K,3)+COUNTIFS(ATEF_VI!$B:$B,$B14,ATEF_VI!$K:$K,3)+COUNTIFS(ATEF_VII!$B:$B,$B14,ATEF_VII!$K:$K,3)+COUNTIFS(ATEF_VIII!$B:$B,$B14,ATEF_VIII!$K:$K,3)+COUNTIFS(ATEF_IX!$B:$B,$B14,ATEF_IX!$K:$K,3)+COUNTIFS(ATEF_X!$B:$B,$B14,ATEF_X!$K:$K,3)+COUNTIFS(ATEF_XI!$B:$B,$B14,ATEF_XI!$K:$K,3)+COUNTIFS(ATEF_XII!$B:$B,$B14,ATEF_XII!$K:$K,3)+COUNTIFS(ATEF_XIII!$B:$B,$B14,ATEF_XIII!$K:$K,3)+COUNTIFS(ATEF_XIV!$B:$B,$B14,ATEF_XIV!$K:$K,3)</f>
        <v>0</v>
      </c>
      <c r="AA14" s="75">
        <f>COUNTIFS(ATEF_I!$B:$B,$B14,ATEF_I!$K:$K,"&gt;3")+COUNTIFS(ATEF_II!$B:$B,$B14,ATEF_II!$K:$K,"&gt;3")+COUNTIFS(ATEF_III!$B:$B,$B14,ATEF_III!$K:$K,"&gt;3")+COUNTIFS(ATEF_IV!$B:$B,$B14,ATEF_IV!$K:$K,"&gt;3")+COUNTIFS(ATEF_V!$B:$B,$B14,ATEF_V!$K:$K,"&gt;3")+COUNTIFS(ATEF_VI!$B:$B,$B14,ATEF_VI!$K:$K,"&gt;3")+COUNTIFS(ATEF_VII!$B:$B,$B14,ATEF_VII!$K:$K,"&gt;3")+COUNTIFS(ATEF_VIII!$B:$B,$B14,ATEF_VIII!$K:$K,"&gt;3")+COUNTIFS(ATEF_IX!$B:$B,$B14,ATEF_IX!$K:$K,"&gt;3")+COUNTIFS(ATEF_X!$B:$B,$B14,ATEF_X!$K:$K,"&gt;3")+COUNTIFS(ATEF_XI!$B:$B,$B14,ATEF_XI!$K:$K,"&gt;3")+COUNTIFS(ATEF_XII!$B:$B,$B14,ATEF_XII!$K:$K,"&gt;3")+COUNTIFS(ATEF_XIII!$B:$B,$B14,ATEF_XIII!$K:$K,"&gt;3")+COUNTIFS(ATEF_XIV!$B:$B,$B14,ATEF_XIV!$K:$K,"&gt;3")</f>
        <v>1</v>
      </c>
      <c r="AB14" s="66">
        <f>COUNTIFS(ATEF_I!$B:$B,$B14,ATEF_I!$K:$K,"RIT")+COUNTIFS(ATEF_II!$B:$B,$B14,ATEF_II!$K:$K,"RIT")+COUNTIFS(ATEF_III!$B:$B,$B14,ATEF_III!$K:$K,"RIT")+COUNTIFS(ATEF_IV!$B:$B,$B14,ATEF_IV!$K:$K,"RIT")+COUNTIFS(ATEF_V!$B:$B,$B14,ATEF_V!$K:$K,"RIT")+COUNTIFS(ATEF_VI!$B:$B,$B14,ATEF_VI!$K:$K,"RIT")+COUNTIFS(ATEF_VII!$B:$B,$B14,ATEF_VII!$K:$K,"RIT")+COUNTIFS(ATEF_VIII!$B:$B,$B14,ATEF_VIII!$K:$K,"RIT")+COUNTIFS(ATEF_IX!$B:$B,$B14,ATEF_IX!$K:$K,"RIT")+COUNTIFS(ATEF_X!$B:$B,$B14,ATEF_X!$K:$K,"RIT")+COUNTIFS(ATEF_XI!$B:$B,$B14,ATEF_XI!$K:$K,"RIT")+COUNTIFS(ATEF_XII!$B:$B,$B14,ATEF_XII!$K:$K,"RIT")+COUNTIFS(ATEF_XIII!$B:$B,$B14,ATEF_XIII!$K:$K,"RIT")+COUNTIFS(ATEF_XIV!$B:$B,$B14,ATEF_XIV!$K:$K,"RIT")</f>
        <v>0</v>
      </c>
    </row>
    <row r="15" spans="1:28" x14ac:dyDescent="0.25">
      <c r="A15" s="68" t="s">
        <v>17</v>
      </c>
      <c r="B15" s="66" t="s">
        <v>37</v>
      </c>
      <c r="C15" s="73">
        <f>COUNTIF(ATEF_I!$6:$6,$B15)+COUNTIF(ATEF_II!$6:$6,$B15)+COUNTIF(ATEF_III!$6:$6,$B15)+COUNTIF(ATEF_IV!$6:$6,$B15)+COUNTIF(ATEF_V!$6:$6,$B15)+COUNTIF(ATEF_VI!$6:$6,$B15)+COUNTIF(ATEF_VII!$6:$6,$B15)+COUNTIF(ATEF_VIII!$6:$6,$B15)+COUNTIF(ATEF_IX!$6:$6,$B15)+COUNTIF(ATEF_X!$6:$6,$B15)+COUNTIF(ATEF_XI!$6:$6,$B15)+COUNTIF(ATEF_XII!$6:$6,$B15)+COUNTIF(ATEF_XIII!$6:$6,$B15)+COUNTIF(ATEF_XIV!$6:$6,$B15)</f>
        <v>8</v>
      </c>
      <c r="D15" s="75">
        <f>COUNTIF(ATEF_I!$B:$B,$B15)+COUNTIF(ATEF_II!$B:$B,$B15)+COUNTIF(ATEF_III!$B:$B,$B15)+COUNTIF(ATEF_IV!$B:$B,$B15)+COUNTIF(ATEF_V!$B:$B,$B15)+COUNTIF(ATEF_VI!$B:$B,$B15)+COUNTIF(ATEF_VII!$B:$B,$B15)+COUNTIF(ATEF_VIII!$B:$B,$B15)+COUNTIF(ATEF_IX!$B:$B,$B15)+COUNTIF(ATEF_X!$B:$B,$B15)+COUNTIF(ATEF_XI!$B:$B,$B15)+COUNTIF(ATEF_XII!$B:$B,$B15)+COUNTIF(ATEF_XIII!$B:$B,$B15)+COUNTIF(ATEF_XIV!$B:$B,$B15)</f>
        <v>4</v>
      </c>
      <c r="E15" s="67">
        <f t="shared" si="0"/>
        <v>4</v>
      </c>
      <c r="F15" s="73">
        <f>COUNTIFS(ATEF_I!$B:$B,$B15,ATEF_I!$A:$A,"1°")+COUNTIFS(ATEF_II!$B:$B,$B15,ATEF_I!$A:$A,"1°")+COUNTIFS(ATEF_III!$B:$B,$B15,ATEF_I!$A:$A,"1°")+COUNTIFS(ATEF_IV!$B:$B,$B15,ATEF_I!$A:$A,"1°")+COUNTIFS(ATEF_V!$B:$B,$B15,ATEF_I!$A:$A,"1°")+COUNTIFS(ATEF_VI!$B:$B,$B15,ATEF_I!$A:$A,"1°")+COUNTIFS(ATEF_VII!$B:$B,$B15,ATEF_I!$A:$A,"1°")+COUNTIFS(ATEF_VIII!$B:$B,$B15,ATEF_I!$A:$A,"1°")+COUNTIFS(ATEF_IX!$B:$B,$B15,ATEF_I!$A:$A,"1°")+COUNTIFS(ATEF_X!$B:$B,$B15,ATEF_I!$A:$A,"1°")+COUNTIFS(ATEF_XI!$B:$B,$B15,ATEF_I!$A:$A,"1°")+COUNTIFS(ATEF_XII!$B:$B,$B15,ATEF_I!$A:$A,"1°")+COUNTIFS(ATEF_XIII!$B:$B,$B15,ATEF_I!$A:$A,"1°")+COUNTIFS(ATEF_XIV!$B:$B,$B15,ATEF_I!$A:$A,"1°")</f>
        <v>2</v>
      </c>
      <c r="G15" s="75">
        <f>COUNTIFS(ATEF_I!$B:$B,$B15,ATEF_I!$A:$A,"2°")+COUNTIFS(ATEF_II!$B:$B,$B15,ATEF_I!$A:$A,"2°")+COUNTIFS(ATEF_III!$B:$B,$B15,ATEF_I!$A:$A,"2°")+COUNTIFS(ATEF_IV!$B:$B,$B15,ATEF_I!$A:$A,"2°")+COUNTIFS(ATEF_V!$B:$B,$B15,ATEF_I!$A:$A,"2°")+COUNTIFS(ATEF_VI!$B:$B,$B15,ATEF_I!$A:$A,"2°")+COUNTIFS(ATEF_VII!$B:$B,$B15,ATEF_I!$A:$A,"2°")+COUNTIFS(ATEF_VIII!$B:$B,$B15,ATEF_I!$A:$A,"2°")+COUNTIFS(ATEF_IX!$B:$B,$B15,ATEF_I!$A:$A,"2°")+COUNTIFS(ATEF_X!$B:$B,$B15,ATEF_I!$A:$A,"2°")+COUNTIFS(ATEF_XI!$B:$B,$B15,ATEF_I!$A:$A,"2°")+COUNTIFS(ATEF_XII!$B:$B,$B15,ATEF_I!$A:$A,"2°")+COUNTIFS(ATEF_XIII!$B:$B,$B15,ATEF_I!$A:$A,"2°")+COUNTIFS(ATEF_XIV!$B:$B,$B15,ATEF_I!$A:$A,"2°")</f>
        <v>0</v>
      </c>
      <c r="H15" s="75">
        <f>COUNTIFS(ATEF_I!$B:$B,$B15,ATEF_I!$A:$A,"3°")+COUNTIFS(ATEF_II!$B:$B,$B15,ATEF_I!$A:$A,"3°")+COUNTIFS(ATEF_III!$B:$B,$B15,ATEF_I!$A:$A,"3°")+COUNTIFS(ATEF_IV!$B:$B,$B15,ATEF_I!$A:$A,"3°")+COUNTIFS(ATEF_V!$B:$B,$B15,ATEF_I!$A:$A,"3°")+COUNTIFS(ATEF_VI!$B:$B,$B15,ATEF_I!$A:$A,"3°")+COUNTIFS(ATEF_VII!$B:$B,$B15,ATEF_I!$A:$A,"3°")+COUNTIFS(ATEF_VIII!$B:$B,$B15,ATEF_I!$A:$A,"3°")+COUNTIFS(ATEF_IX!$B:$B,$B15,ATEF_I!$A:$A,"3°")+COUNTIFS(ATEF_X!$B:$B,$B15,ATEF_I!$A:$A,"3°")+COUNTIFS(ATEF_XI!$B:$B,$B15,ATEF_I!$A:$A,"3°")+COUNTIFS(ATEF_XII!$B:$B,$B15,ATEF_I!$A:$A,"3°")+COUNTIFS(ATEF_XIII!$B:$B,$B15,ATEF_I!$A:$A,"3°")+COUNTIFS(ATEF_XIV!$B:$B,$B15,ATEF_I!$A:$A,"3°")</f>
        <v>0</v>
      </c>
      <c r="I15" s="66">
        <f t="shared" si="1"/>
        <v>2</v>
      </c>
      <c r="J15" s="73">
        <v>0</v>
      </c>
      <c r="K15" s="75">
        <v>1</v>
      </c>
      <c r="L15" s="75">
        <v>2</v>
      </c>
      <c r="M15" s="66">
        <f t="shared" si="2"/>
        <v>5</v>
      </c>
      <c r="N15" s="73">
        <f t="shared" si="3"/>
        <v>37</v>
      </c>
      <c r="O15" s="75">
        <f>SUMIF(ATEF_I!$B:$B,$B15,ATEF_I!$C:$C)+SUMIF(ATEF_II!$B:$B,$B15,ATEF_II!$C:$C)+SUMIF(ATEF_III!$B:$B,$B15,ATEF_III!$C:$C)+SUMIF(ATEF_IV!$B:$B,$B15,ATEF_IV!$C:$C)+SUMIF(ATEF_V!$B:$B,$B15,ATEF_V!$C:$C)+SUMIF(ATEF_VI!$B:$B,$B15,ATEF_VI!$C:$C)+SUMIF(ATEF_VII!$B:$B,$B15,ATEF_VII!$C:$C)+SUMIF(ATEF_VIII!$B:$B,$B15,ATEF_VIII!$C:$C)+SUMIF(ATEF_IX!$B:$B,$B15,ATEF_IX!$C:$C)+SUMIF(ATEF_X!$B:$B,$B15,ATEF_X!$C:$C)+SUMIF(ATEF_XI!$B:$B,$B15,ATEF_XI!$C:$C)+SUMIF(ATEF_XII!$B:$B,$B15,ATEF_XII!$C:$C)+SUMIF(ATEF_XIII!$B:$B,$B15,ATEF_XIII!$C:$C)+SUMIF(ATEF_XIV!$B:$B,$B15,ATEF_XIV!$C:$C)</f>
        <v>17</v>
      </c>
      <c r="P15" s="75">
        <f>SUMIF(ATEF_I!$B:$B,$B15,ATEF_I!D:D)+SUMIF(ATEF_II!$B:$B,$B15,ATEF_II!D:D)+SUMIF(ATEF_III!$B:$B,$B15,ATEF_III!D:D)+SUMIF(ATEF_IV!$B:$B,$B15,ATEF_IV!D:D)+SUMIF(ATEF_V!$B:$B,$B15,ATEF_V!D:D)+SUMIF(ATEF_VI!$B:$B,$B15,ATEF_VI!D:D)+SUMIF(ATEF_VII!$B:$B,$B15,ATEF_VII!D:D)+SUMIF(ATEF_VIII!$B:$B,$B15,ATEF_VIII!D:D)+SUMIF(ATEF_IX!$B:$B,$B15,ATEF_IX!D:D)+SUMIF(ATEF_X!$B:$B,$B15,ATEF_X!D:D)+SUMIF(ATEF_XI!$B:$B,$B15,ATEF_XI!D:D)+SUMIF(ATEF_XII!$B:$B,$B15,ATEF_XII!D:D)+SUMIF(ATEF_XIII!$B:$B,$B15,ATEF_XIII!D:D)+SUMIF(ATEF_XIV!$B:$B,$B15,ATEF_XIV!D:D)</f>
        <v>8</v>
      </c>
      <c r="Q15" s="75">
        <f>SUMIF(ATEF_I!$B:$B,$B15,ATEF_I!E:E)+SUMIF(ATEF_II!$B:$B,$B15,ATEF_II!E:E)+SUMIF(ATEF_III!$B:$B,$B15,ATEF_III!E:E)+SUMIF(ATEF_IV!$B:$B,$B15,ATEF_IV!E:E)+SUMIF(ATEF_V!$B:$B,$B15,ATEF_V!E:E)+SUMIF(ATEF_VI!$B:$B,$B15,ATEF_VI!E:E)+SUMIF(ATEF_VII!$B:$B,$B15,ATEF_VII!E:E)+SUMIF(ATEF_VIII!$B:$B,$B15,ATEF_VIII!E:E)+SUMIF(ATEF_IX!$B:$B,$B15,ATEF_IX!E:E)+SUMIF(ATEF_X!$B:$B,$B15,ATEF_X!E:E)+SUMIF(ATEF_XI!$B:$B,$B15,ATEF_XI!E:E)+SUMIF(ATEF_XII!$B:$B,$B15,ATEF_XII!E:E)+SUMIF(ATEF_XIII!$B:$B,$B15,ATEF_XIII!E:E)+SUMIF(ATEF_XIV!$B:$B,$B15,ATEF_XIV!E:E)</f>
        <v>1</v>
      </c>
      <c r="R15" s="75">
        <f>SUMIF(ATEF_I!$B:$B,$B15,ATEF_I!F:F)+SUMIF(ATEF_II!$B:$B,$B15,ATEF_II!F:F)+SUMIF(ATEF_III!$B:$B,$B15,ATEF_III!F:F)+SUMIF(ATEF_IV!$B:$B,$B15,ATEF_IV!F:F)+SUMIF(ATEF_V!$B:$B,$B15,ATEF_V!F:F)+SUMIF(ATEF_VI!$B:$B,$B15,ATEF_VI!F:F)+SUMIF(ATEF_VII!$B:$B,$B15,ATEF_VII!F:F)+SUMIF(ATEF_VIII!$B:$B,$B15,ATEF_VIII!F:F)+SUMIF(ATEF_IX!$B:$B,$B15,ATEF_IX!F:F)+SUMIF(ATEF_X!$B:$B,$B15,ATEF_X!F:F)+SUMIF(ATEF_XI!$B:$B,$B15,ATEF_XI!F:F)+SUMIF(ATEF_XII!$B:$B,$B15,ATEF_XII!F:F)+SUMIF(ATEF_XIII!$B:$B,$B15,ATEF_XIII!F:F)+SUMIF(ATEF_XIV!$B:$B,$B15,ATEF_XIV!F:F)</f>
        <v>0</v>
      </c>
      <c r="S15" s="75">
        <f>SUMIF(ATEF_I!$B:$B,$B15,ATEF_I!G:G)+SUMIF(ATEF_II!$B:$B,$B15,ATEF_II!G:G)+SUMIF(ATEF_III!$B:$B,$B15,ATEF_III!G:G)+SUMIF(ATEF_IV!$B:$B,$B15,ATEF_IV!G:G)+SUMIF(ATEF_V!$B:$B,$B15,ATEF_V!G:G)+SUMIF(ATEF_VI!$B:$B,$B15,ATEF_VI!G:G)+SUMIF(ATEF_VII!$B:$B,$B15,ATEF_VII!G:G)+SUMIF(ATEF_VIII!$B:$B,$B15,ATEF_VIII!G:G)+SUMIF(ATEF_IX!$B:$B,$B15,ATEF_IX!G:G)+SUMIF(ATEF_X!$B:$B,$B15,ATEF_X!G:G)+SUMIF(ATEF_XI!$B:$B,$B15,ATEF_XI!G:G)+SUMIF(ATEF_XII!$B:$B,$B15,ATEF_XII!G:G)+SUMIF(ATEF_XIII!$B:$B,$B15,ATEF_XIII!G:G)+SUMIF(ATEF_XIV!$B:$B,$B15,ATEF_XIV!G:G)</f>
        <v>5</v>
      </c>
      <c r="T15" s="75">
        <f>SUMIF(ATEF_I!$B:$B,$B15,ATEF_I!H:H)+SUMIF(ATEF_II!$B:$B,$B15,ATEF_II!H:H)+SUMIF(ATEF_III!$B:$B,$B15,ATEF_III!H:H)+SUMIF(ATEF_IV!$B:$B,$B15,ATEF_IV!H:H)+SUMIF(ATEF_V!$B:$B,$B15,ATEF_V!H:H)+SUMIF(ATEF_VI!$B:$B,$B15,ATEF_VI!H:H)+SUMIF(ATEF_VII!$B:$B,$B15,ATEF_VII!H:H)+SUMIF(ATEF_VIII!$B:$B,$B15,ATEF_VIII!H:H)+SUMIF(ATEF_IX!$B:$B,$B15,ATEF_IX!H:H)+SUMIF(ATEF_X!$B:$B,$B15,ATEF_X!H:H)+SUMIF(ATEF_XI!$B:$B,$B15,ATEF_XI!H:H)+SUMIF(ATEF_XII!$B:$B,$B15,ATEF_XII!H:H)+SUMIF(ATEF_XIII!$B:$B,$B15,ATEF_XIII!H:H)+SUMIF(ATEF_XIV!$B:$B,$B15,ATEF_XIV!H:H)</f>
        <v>0</v>
      </c>
      <c r="U15" s="75">
        <f>SUMIF(ATEF_I!$B:$B,$B15,ATEF_I!I:I)+SUMIF(ATEF_II!$B:$B,$B15,ATEF_II!I:I)+SUMIF(ATEF_III!$B:$B,$B15,ATEF_III!I:I)+SUMIF(ATEF_IV!$B:$B,$B15,ATEF_IV!I:I)+SUMIF(ATEF_V!$B:$B,$B15,ATEF_V!I:I)+SUMIF(ATEF_VI!$B:$B,$B15,ATEF_VI!I:I)+SUMIF(ATEF_VII!$B:$B,$B15,ATEF_VII!I:I)+SUMIF(ATEF_VIII!$B:$B,$B15,ATEF_VIII!I:I)+SUMIF(ATEF_IX!$B:$B,$B15,ATEF_IX!I:I)+SUMIF(ATEF_X!$B:$B,$B15,ATEF_X!I:I)+SUMIF(ATEF_XI!$B:$B,$B15,ATEF_XI!I:I)+SUMIF(ATEF_XII!$B:$B,$B15,ATEF_XII!I:I)+SUMIF(ATEF_XIII!$B:$B,$B15,ATEF_XIII!I:I)+SUMIF(ATEF_XIV!$B:$B,$B15,ATEF_XIV!I:I)</f>
        <v>0</v>
      </c>
      <c r="V15" s="67">
        <f>SUMIF(ATEF_I!$B:$B,$B15,ATEF_I!J:J)+SUMIF(ATEF_II!$B:$B,$B15,ATEF_II!J:J)+SUMIF(ATEF_III!$B:$B,$B15,ATEF_III!J:J)+SUMIF(ATEF_IV!$B:$B,$B15,ATEF_IV!J:J)+SUMIF(ATEF_V!$B:$B,$B15,ATEF_V!J:J)+SUMIF(ATEF_VI!$B:$B,$B15,ATEF_VI!J:J)+SUMIF(ATEF_VII!$B:$B,$B15,ATEF_VII!J:J)+SUMIF(ATEF_VIII!$B:$B,$B15,ATEF_VIII!J:J)+SUMIF(ATEF_IX!$B:$B,$B15,ATEF_IX!J:J)+SUMIF(ATEF_X!$B:$B,$B15,ATEF_X!J:J)+SUMIF(ATEF_XI!$B:$B,$B15,ATEF_XI!J:J)+SUMIF(ATEF_XII!$B:$B,$B15,ATEF_XII!J:J)+SUMIF(ATEF_XIII!$B:$B,$B15,ATEF_XIII!J:J)+SUMIF(ATEF_XIV!$B:$B,$B15,ATEF_XIV!J:J)</f>
        <v>6</v>
      </c>
      <c r="W15" s="73">
        <f t="shared" si="4"/>
        <v>4</v>
      </c>
      <c r="X15" s="75">
        <f>COUNTIFS(ATEF_I!$B:$B,$B15,ATEF_I!$K:$K,1)+COUNTIFS(ATEF_II!$B:$B,$B15,ATEF_II!$K:$K,1)+COUNTIFS(ATEF_III!$B:$B,$B15,ATEF_III!$K:$K,1)+COUNTIFS(ATEF_IV!$B:$B,$B15,ATEF_IV!$K:$K,1)+COUNTIFS(ATEF_V!$B:$B,$B15,ATEF_V!$K:$K,1)+COUNTIFS(ATEF_VI!$B:$B,$B15,ATEF_VI!$K:$K,1)+COUNTIFS(ATEF_VII!$B:$B,$B15,ATEF_VII!$K:$K,1)+COUNTIFS(ATEF_VIII!$B:$B,$B15,ATEF_VIII!$K:$K,1)+COUNTIFS(ATEF_IX!$B:$B,$B15,ATEF_IX!$K:$K,1)+COUNTIFS(ATEF_X!$B:$B,$B15,ATEF_X!$K:$K,1)+COUNTIFS(ATEF_XI!$B:$B,$B15,ATEF_XI!$K:$K,1)+COUNTIFS(ATEF_XII!$B:$B,$B15,ATEF_XII!$K:$K,1)+COUNTIFS(ATEF_XIII!$B:$B,$B15,ATEF_XIII!$K:$K,1)+COUNTIFS(ATEF_XIV!$B:$B,$B15,ATEF_XIV!$K:$K,1)</f>
        <v>2</v>
      </c>
      <c r="Y15" s="75">
        <f>COUNTIFS(ATEF_I!$B:$B,$B15,ATEF_I!$K:$K,2)+COUNTIFS(ATEF_II!$B:$B,$B15,ATEF_II!$K:$K,2)+COUNTIFS(ATEF_III!$B:$B,$B15,ATEF_III!$K:$K,2)+COUNTIFS(ATEF_IV!$B:$B,$B15,ATEF_IV!$K:$K,2)+COUNTIFS(ATEF_V!$B:$B,$B15,ATEF_V!$K:$K,2)+COUNTIFS(ATEF_VI!$B:$B,$B15,ATEF_VI!$K:$K,2)+COUNTIFS(ATEF_VII!$B:$B,$B15,ATEF_VII!$K:$K,2)+COUNTIFS(ATEF_VIII!$B:$B,$B15,ATEF_VIII!$K:$K,2)+COUNTIFS(ATEF_IX!$B:$B,$B15,ATEF_IX!$K:$K,2)+COUNTIFS(ATEF_X!$B:$B,$B15,ATEF_X!$K:$K,2)+COUNTIFS(ATEF_XI!$B:$B,$B15,ATEF_XI!$K:$K,2)+COUNTIFS(ATEF_XII!$B:$B,$B15,ATEF_XII!$K:$K,2)+COUNTIFS(ATEF_XIII!$B:$B,$B15,ATEF_XIII!$K:$K,2)+COUNTIFS(ATEF_XIV!$B:$B,$B15,ATEF_XIV!$K:$K,2)</f>
        <v>0</v>
      </c>
      <c r="Z15" s="75">
        <f>COUNTIFS(ATEF_I!$B:$B,$B15,ATEF_I!$K:$K,3)+COUNTIFS(ATEF_II!$B:$B,$B15,ATEF_II!$K:$K,3)+COUNTIFS(ATEF_III!$B:$B,$B15,ATEF_III!$K:$K,3)+COUNTIFS(ATEF_IV!$B:$B,$B15,ATEF_IV!$K:$K,3)+COUNTIFS(ATEF_V!$B:$B,$B15,ATEF_V!$K:$K,3)+COUNTIFS(ATEF_VI!$B:$B,$B15,ATEF_VI!$K:$K,3)+COUNTIFS(ATEF_VII!$B:$B,$B15,ATEF_VII!$K:$K,3)+COUNTIFS(ATEF_VIII!$B:$B,$B15,ATEF_VIII!$K:$K,3)+COUNTIFS(ATEF_IX!$B:$B,$B15,ATEF_IX!$K:$K,3)+COUNTIFS(ATEF_X!$B:$B,$B15,ATEF_X!$K:$K,3)+COUNTIFS(ATEF_XI!$B:$B,$B15,ATEF_XI!$K:$K,3)+COUNTIFS(ATEF_XII!$B:$B,$B15,ATEF_XII!$K:$K,3)+COUNTIFS(ATEF_XIII!$B:$B,$B15,ATEF_XIII!$K:$K,3)+COUNTIFS(ATEF_XIV!$B:$B,$B15,ATEF_XIV!$K:$K,3)</f>
        <v>0</v>
      </c>
      <c r="AA15" s="75">
        <f>COUNTIFS(ATEF_I!$B:$B,$B15,ATEF_I!$K:$K,"&gt;3")+COUNTIFS(ATEF_II!$B:$B,$B15,ATEF_II!$K:$K,"&gt;3")+COUNTIFS(ATEF_III!$B:$B,$B15,ATEF_III!$K:$K,"&gt;3")+COUNTIFS(ATEF_IV!$B:$B,$B15,ATEF_IV!$K:$K,"&gt;3")+COUNTIFS(ATEF_V!$B:$B,$B15,ATEF_V!$K:$K,"&gt;3")+COUNTIFS(ATEF_VI!$B:$B,$B15,ATEF_VI!$K:$K,"&gt;3")+COUNTIFS(ATEF_VII!$B:$B,$B15,ATEF_VII!$K:$K,"&gt;3")+COUNTIFS(ATEF_VIII!$B:$B,$B15,ATEF_VIII!$K:$K,"&gt;3")+COUNTIFS(ATEF_IX!$B:$B,$B15,ATEF_IX!$K:$K,"&gt;3")+COUNTIFS(ATEF_X!$B:$B,$B15,ATEF_X!$K:$K,"&gt;3")+COUNTIFS(ATEF_XI!$B:$B,$B15,ATEF_XI!$K:$K,"&gt;3")+COUNTIFS(ATEF_XII!$B:$B,$B15,ATEF_XII!$K:$K,"&gt;3")+COUNTIFS(ATEF_XIII!$B:$B,$B15,ATEF_XIII!$K:$K,"&gt;3")+COUNTIFS(ATEF_XIV!$B:$B,$B15,ATEF_XIV!$K:$K,"&gt;3")</f>
        <v>0</v>
      </c>
      <c r="AB15" s="66">
        <f>COUNTIFS(ATEF_I!$B:$B,$B15,ATEF_I!$K:$K,"RIT")+COUNTIFS(ATEF_II!$B:$B,$B15,ATEF_II!$K:$K,"RIT")+COUNTIFS(ATEF_III!$B:$B,$B15,ATEF_III!$K:$K,"RIT")+COUNTIFS(ATEF_IV!$B:$B,$B15,ATEF_IV!$K:$K,"RIT")+COUNTIFS(ATEF_V!$B:$B,$B15,ATEF_V!$K:$K,"RIT")+COUNTIFS(ATEF_VI!$B:$B,$B15,ATEF_VI!$K:$K,"RIT")+COUNTIFS(ATEF_VII!$B:$B,$B15,ATEF_VII!$K:$K,"RIT")+COUNTIFS(ATEF_VIII!$B:$B,$B15,ATEF_VIII!$K:$K,"RIT")+COUNTIFS(ATEF_IX!$B:$B,$B15,ATEF_IX!$K:$K,"RIT")+COUNTIFS(ATEF_X!$B:$B,$B15,ATEF_X!$K:$K,"RIT")+COUNTIFS(ATEF_XI!$B:$B,$B15,ATEF_XI!$K:$K,"RIT")+COUNTIFS(ATEF_XII!$B:$B,$B15,ATEF_XII!$K:$K,"RIT")+COUNTIFS(ATEF_XIII!$B:$B,$B15,ATEF_XIII!$K:$K,"RIT")+COUNTIFS(ATEF_XIV!$B:$B,$B15,ATEF_XIV!$K:$K,"RIT")</f>
        <v>2</v>
      </c>
    </row>
    <row r="16" spans="1:28" x14ac:dyDescent="0.25">
      <c r="A16" s="68" t="s">
        <v>31</v>
      </c>
      <c r="B16" s="66" t="s">
        <v>33</v>
      </c>
      <c r="C16" s="73">
        <f>COUNTIF(ATEF_I!$6:$6,$B16)+COUNTIF(ATEF_II!$6:$6,$B16)+COUNTIF(ATEF_III!$6:$6,$B16)+COUNTIF(ATEF_IV!$6:$6,$B16)+COUNTIF(ATEF_V!$6:$6,$B16)+COUNTIF(ATEF_VI!$6:$6,$B16)+COUNTIF(ATEF_VII!$6:$6,$B16)+COUNTIF(ATEF_VIII!$6:$6,$B16)+COUNTIF(ATEF_IX!$6:$6,$B16)+COUNTIF(ATEF_X!$6:$6,$B16)+COUNTIF(ATEF_XI!$6:$6,$B16)+COUNTIF(ATEF_XII!$6:$6,$B16)+COUNTIF(ATEF_XIII!$6:$6,$B16)+COUNTIF(ATEF_XIV!$6:$6,$B16)</f>
        <v>4</v>
      </c>
      <c r="D16" s="75">
        <f>COUNTIF(ATEF_I!$B:$B,$B16)+COUNTIF(ATEF_II!$B:$B,$B16)+COUNTIF(ATEF_III!$B:$B,$B16)+COUNTIF(ATEF_IV!$B:$B,$B16)+COUNTIF(ATEF_V!$B:$B,$B16)+COUNTIF(ATEF_VI!$B:$B,$B16)+COUNTIF(ATEF_VII!$B:$B,$B16)+COUNTIF(ATEF_VIII!$B:$B,$B16)+COUNTIF(ATEF_IX!$B:$B,$B16)+COUNTIF(ATEF_X!$B:$B,$B16)+COUNTIF(ATEF_XI!$B:$B,$B16)+COUNTIF(ATEF_XII!$B:$B,$B16)+COUNTIF(ATEF_XIII!$B:$B,$B16)+COUNTIF(ATEF_XIV!$B:$B,$B16)</f>
        <v>3</v>
      </c>
      <c r="E16" s="67">
        <f t="shared" si="0"/>
        <v>1</v>
      </c>
      <c r="F16" s="73">
        <f>COUNTIFS(ATEF_I!$B:$B,$B16,ATEF_I!$A:$A,"1°")+COUNTIFS(ATEF_II!$B:$B,$B16,ATEF_I!$A:$A,"1°")+COUNTIFS(ATEF_III!$B:$B,$B16,ATEF_I!$A:$A,"1°")+COUNTIFS(ATEF_IV!$B:$B,$B16,ATEF_I!$A:$A,"1°")+COUNTIFS(ATEF_V!$B:$B,$B16,ATEF_I!$A:$A,"1°")+COUNTIFS(ATEF_VI!$B:$B,$B16,ATEF_I!$A:$A,"1°")+COUNTIFS(ATEF_VII!$B:$B,$B16,ATEF_I!$A:$A,"1°")+COUNTIFS(ATEF_VIII!$B:$B,$B16,ATEF_I!$A:$A,"1°")+COUNTIFS(ATEF_IX!$B:$B,$B16,ATEF_I!$A:$A,"1°")+COUNTIFS(ATEF_X!$B:$B,$B16,ATEF_I!$A:$A,"1°")+COUNTIFS(ATEF_XI!$B:$B,$B16,ATEF_I!$A:$A,"1°")+COUNTIFS(ATEF_XII!$B:$B,$B16,ATEF_I!$A:$A,"1°")+COUNTIFS(ATEF_XIII!$B:$B,$B16,ATEF_I!$A:$A,"1°")+COUNTIFS(ATEF_XIV!$B:$B,$B16,ATEF_I!$A:$A,"1°")</f>
        <v>0</v>
      </c>
      <c r="G16" s="75">
        <f>COUNTIFS(ATEF_I!$B:$B,$B16,ATEF_I!$A:$A,"2°")+COUNTIFS(ATEF_II!$B:$B,$B16,ATEF_I!$A:$A,"2°")+COUNTIFS(ATEF_III!$B:$B,$B16,ATEF_I!$A:$A,"2°")+COUNTIFS(ATEF_IV!$B:$B,$B16,ATEF_I!$A:$A,"2°")+COUNTIFS(ATEF_V!$B:$B,$B16,ATEF_I!$A:$A,"2°")+COUNTIFS(ATEF_VI!$B:$B,$B16,ATEF_I!$A:$A,"2°")+COUNTIFS(ATEF_VII!$B:$B,$B16,ATEF_I!$A:$A,"2°")+COUNTIFS(ATEF_VIII!$B:$B,$B16,ATEF_I!$A:$A,"2°")+COUNTIFS(ATEF_IX!$B:$B,$B16,ATEF_I!$A:$A,"2°")+COUNTIFS(ATEF_X!$B:$B,$B16,ATEF_I!$A:$A,"2°")+COUNTIFS(ATEF_XI!$B:$B,$B16,ATEF_I!$A:$A,"2°")+COUNTIFS(ATEF_XII!$B:$B,$B16,ATEF_I!$A:$A,"2°")+COUNTIFS(ATEF_XIII!$B:$B,$B16,ATEF_I!$A:$A,"2°")+COUNTIFS(ATEF_XIV!$B:$B,$B16,ATEF_I!$A:$A,"2°")</f>
        <v>0</v>
      </c>
      <c r="H16" s="75">
        <f>COUNTIFS(ATEF_I!$B:$B,$B16,ATEF_I!$A:$A,"3°")+COUNTIFS(ATEF_II!$B:$B,$B16,ATEF_I!$A:$A,"3°")+COUNTIFS(ATEF_III!$B:$B,$B16,ATEF_I!$A:$A,"3°")+COUNTIFS(ATEF_IV!$B:$B,$B16,ATEF_I!$A:$A,"3°")+COUNTIFS(ATEF_V!$B:$B,$B16,ATEF_I!$A:$A,"3°")+COUNTIFS(ATEF_VI!$B:$B,$B16,ATEF_I!$A:$A,"3°")+COUNTIFS(ATEF_VII!$B:$B,$B16,ATEF_I!$A:$A,"3°")+COUNTIFS(ATEF_VIII!$B:$B,$B16,ATEF_I!$A:$A,"3°")+COUNTIFS(ATEF_IX!$B:$B,$B16,ATEF_I!$A:$A,"3°")+COUNTIFS(ATEF_X!$B:$B,$B16,ATEF_I!$A:$A,"3°")+COUNTIFS(ATEF_XI!$B:$B,$B16,ATEF_I!$A:$A,"3°")+COUNTIFS(ATEF_XII!$B:$B,$B16,ATEF_I!$A:$A,"3°")+COUNTIFS(ATEF_XIII!$B:$B,$B16,ATEF_I!$A:$A,"3°")+COUNTIFS(ATEF_XIV!$B:$B,$B16,ATEF_I!$A:$A,"3°")</f>
        <v>0</v>
      </c>
      <c r="I16" s="66">
        <f t="shared" si="1"/>
        <v>3</v>
      </c>
      <c r="J16" s="73">
        <v>0</v>
      </c>
      <c r="K16" s="75">
        <v>1</v>
      </c>
      <c r="L16" s="75">
        <v>0</v>
      </c>
      <c r="M16" s="66">
        <f t="shared" si="2"/>
        <v>3</v>
      </c>
      <c r="N16" s="73">
        <f t="shared" si="3"/>
        <v>35</v>
      </c>
      <c r="O16" s="75">
        <f>SUMIF(ATEF_I!$B:$B,$B16,ATEF_I!$C:$C)+SUMIF(ATEF_II!$B:$B,$B16,ATEF_II!$C:$C)+SUMIF(ATEF_III!$B:$B,$B16,ATEF_III!$C:$C)+SUMIF(ATEF_IV!$B:$B,$B16,ATEF_IV!$C:$C)+SUMIF(ATEF_V!$B:$B,$B16,ATEF_V!$C:$C)+SUMIF(ATEF_VI!$B:$B,$B16,ATEF_VI!$C:$C)+SUMIF(ATEF_VII!$B:$B,$B16,ATEF_VII!$C:$C)+SUMIF(ATEF_VIII!$B:$B,$B16,ATEF_VIII!$C:$C)+SUMIF(ATEF_IX!$B:$B,$B16,ATEF_IX!$C:$C)+SUMIF(ATEF_X!$B:$B,$B16,ATEF_X!$C:$C)+SUMIF(ATEF_XI!$B:$B,$B16,ATEF_XI!$C:$C)+SUMIF(ATEF_XII!$B:$B,$B16,ATEF_XII!$C:$C)+SUMIF(ATEF_XIII!$B:$B,$B16,ATEF_XIII!$C:$C)+SUMIF(ATEF_XIV!$B:$B,$B16,ATEF_XIV!$C:$C)</f>
        <v>0</v>
      </c>
      <c r="P16" s="75">
        <f>SUMIF(ATEF_I!$B:$B,$B16,ATEF_I!D:D)+SUMIF(ATEF_II!$B:$B,$B16,ATEF_II!D:D)+SUMIF(ATEF_III!$B:$B,$B16,ATEF_III!D:D)+SUMIF(ATEF_IV!$B:$B,$B16,ATEF_IV!D:D)+SUMIF(ATEF_V!$B:$B,$B16,ATEF_V!D:D)+SUMIF(ATEF_VI!$B:$B,$B16,ATEF_VI!D:D)+SUMIF(ATEF_VII!$B:$B,$B16,ATEF_VII!D:D)+SUMIF(ATEF_VIII!$B:$B,$B16,ATEF_VIII!D:D)+SUMIF(ATEF_IX!$B:$B,$B16,ATEF_IX!D:D)+SUMIF(ATEF_X!$B:$B,$B16,ATEF_X!D:D)+SUMIF(ATEF_XI!$B:$B,$B16,ATEF_XI!D:D)+SUMIF(ATEF_XII!$B:$B,$B16,ATEF_XII!D:D)+SUMIF(ATEF_XIII!$B:$B,$B16,ATEF_XIII!D:D)+SUMIF(ATEF_XIV!$B:$B,$B16,ATEF_XIV!D:D)</f>
        <v>0</v>
      </c>
      <c r="Q16" s="75">
        <f>SUMIF(ATEF_I!$B:$B,$B16,ATEF_I!E:E)+SUMIF(ATEF_II!$B:$B,$B16,ATEF_II!E:E)+SUMIF(ATEF_III!$B:$B,$B16,ATEF_III!E:E)+SUMIF(ATEF_IV!$B:$B,$B16,ATEF_IV!E:E)+SUMIF(ATEF_V!$B:$B,$B16,ATEF_V!E:E)+SUMIF(ATEF_VI!$B:$B,$B16,ATEF_VI!E:E)+SUMIF(ATEF_VII!$B:$B,$B16,ATEF_VII!E:E)+SUMIF(ATEF_VIII!$B:$B,$B16,ATEF_VIII!E:E)+SUMIF(ATEF_IX!$B:$B,$B16,ATEF_IX!E:E)+SUMIF(ATEF_X!$B:$B,$B16,ATEF_X!E:E)+SUMIF(ATEF_XI!$B:$B,$B16,ATEF_XI!E:E)+SUMIF(ATEF_XII!$B:$B,$B16,ATEF_XII!E:E)+SUMIF(ATEF_XIII!$B:$B,$B16,ATEF_XIII!E:E)+SUMIF(ATEF_XIV!$B:$B,$B16,ATEF_XIV!E:E)</f>
        <v>1</v>
      </c>
      <c r="R16" s="75">
        <f>SUMIF(ATEF_I!$B:$B,$B16,ATEF_I!F:F)+SUMIF(ATEF_II!$B:$B,$B16,ATEF_II!F:F)+SUMIF(ATEF_III!$B:$B,$B16,ATEF_III!F:F)+SUMIF(ATEF_IV!$B:$B,$B16,ATEF_IV!F:F)+SUMIF(ATEF_V!$B:$B,$B16,ATEF_V!F:F)+SUMIF(ATEF_VI!$B:$B,$B16,ATEF_VI!F:F)+SUMIF(ATEF_VII!$B:$B,$B16,ATEF_VII!F:F)+SUMIF(ATEF_VIII!$B:$B,$B16,ATEF_VIII!F:F)+SUMIF(ATEF_IX!$B:$B,$B16,ATEF_IX!F:F)+SUMIF(ATEF_X!$B:$B,$B16,ATEF_X!F:F)+SUMIF(ATEF_XI!$B:$B,$B16,ATEF_XI!F:F)+SUMIF(ATEF_XII!$B:$B,$B16,ATEF_XII!F:F)+SUMIF(ATEF_XIII!$B:$B,$B16,ATEF_XIII!F:F)+SUMIF(ATEF_XIV!$B:$B,$B16,ATEF_XIV!F:F)</f>
        <v>1</v>
      </c>
      <c r="S16" s="75">
        <f>SUMIF(ATEF_I!$B:$B,$B16,ATEF_I!G:G)+SUMIF(ATEF_II!$B:$B,$B16,ATEF_II!G:G)+SUMIF(ATEF_III!$B:$B,$B16,ATEF_III!G:G)+SUMIF(ATEF_IV!$B:$B,$B16,ATEF_IV!G:G)+SUMIF(ATEF_V!$B:$B,$B16,ATEF_V!G:G)+SUMIF(ATEF_VI!$B:$B,$B16,ATEF_VI!G:G)+SUMIF(ATEF_VII!$B:$B,$B16,ATEF_VII!G:G)+SUMIF(ATEF_VIII!$B:$B,$B16,ATEF_VIII!G:G)+SUMIF(ATEF_IX!$B:$B,$B16,ATEF_IX!G:G)+SUMIF(ATEF_X!$B:$B,$B16,ATEF_X!G:G)+SUMIF(ATEF_XI!$B:$B,$B16,ATEF_XI!G:G)+SUMIF(ATEF_XII!$B:$B,$B16,ATEF_XII!G:G)+SUMIF(ATEF_XIII!$B:$B,$B16,ATEF_XIII!G:G)+SUMIF(ATEF_XIV!$B:$B,$B16,ATEF_XIV!G:G)</f>
        <v>2</v>
      </c>
      <c r="T16" s="75">
        <f>SUMIF(ATEF_I!$B:$B,$B16,ATEF_I!H:H)+SUMIF(ATEF_II!$B:$B,$B16,ATEF_II!H:H)+SUMIF(ATEF_III!$B:$B,$B16,ATEF_III!H:H)+SUMIF(ATEF_IV!$B:$B,$B16,ATEF_IV!H:H)+SUMIF(ATEF_V!$B:$B,$B16,ATEF_V!H:H)+SUMIF(ATEF_VI!$B:$B,$B16,ATEF_VI!H:H)+SUMIF(ATEF_VII!$B:$B,$B16,ATEF_VII!H:H)+SUMIF(ATEF_VIII!$B:$B,$B16,ATEF_VIII!H:H)+SUMIF(ATEF_IX!$B:$B,$B16,ATEF_IX!H:H)+SUMIF(ATEF_X!$B:$B,$B16,ATEF_X!H:H)+SUMIF(ATEF_XI!$B:$B,$B16,ATEF_XI!H:H)+SUMIF(ATEF_XII!$B:$B,$B16,ATEF_XII!H:H)+SUMIF(ATEF_XIII!$B:$B,$B16,ATEF_XIII!H:H)+SUMIF(ATEF_XIV!$B:$B,$B16,ATEF_XIV!H:H)</f>
        <v>9</v>
      </c>
      <c r="U16" s="75">
        <f>SUMIF(ATEF_I!$B:$B,$B16,ATEF_I!I:I)+SUMIF(ATEF_II!$B:$B,$B16,ATEF_II!I:I)+SUMIF(ATEF_III!$B:$B,$B16,ATEF_III!I:I)+SUMIF(ATEF_IV!$B:$B,$B16,ATEF_IV!I:I)+SUMIF(ATEF_V!$B:$B,$B16,ATEF_V!I:I)+SUMIF(ATEF_VI!$B:$B,$B16,ATEF_VI!I:I)+SUMIF(ATEF_VII!$B:$B,$B16,ATEF_VII!I:I)+SUMIF(ATEF_VIII!$B:$B,$B16,ATEF_VIII!I:I)+SUMIF(ATEF_IX!$B:$B,$B16,ATEF_IX!I:I)+SUMIF(ATEF_X!$B:$B,$B16,ATEF_X!I:I)+SUMIF(ATEF_XI!$B:$B,$B16,ATEF_XI!I:I)+SUMIF(ATEF_XII!$B:$B,$B16,ATEF_XII!I:I)+SUMIF(ATEF_XIII!$B:$B,$B16,ATEF_XIII!I:I)+SUMIF(ATEF_XIV!$B:$B,$B16,ATEF_XIV!I:I)</f>
        <v>22</v>
      </c>
      <c r="V16" s="67">
        <f>SUMIF(ATEF_I!$B:$B,$B16,ATEF_I!J:J)+SUMIF(ATEF_II!$B:$B,$B16,ATEF_II!J:J)+SUMIF(ATEF_III!$B:$B,$B16,ATEF_III!J:J)+SUMIF(ATEF_IV!$B:$B,$B16,ATEF_IV!J:J)+SUMIF(ATEF_V!$B:$B,$B16,ATEF_V!J:J)+SUMIF(ATEF_VI!$B:$B,$B16,ATEF_VI!J:J)+SUMIF(ATEF_VII!$B:$B,$B16,ATEF_VII!J:J)+SUMIF(ATEF_VIII!$B:$B,$B16,ATEF_VIII!J:J)+SUMIF(ATEF_IX!$B:$B,$B16,ATEF_IX!J:J)+SUMIF(ATEF_X!$B:$B,$B16,ATEF_X!J:J)+SUMIF(ATEF_XI!$B:$B,$B16,ATEF_XI!J:J)+SUMIF(ATEF_XII!$B:$B,$B16,ATEF_XII!J:J)+SUMIF(ATEF_XIII!$B:$B,$B16,ATEF_XIII!J:J)+SUMIF(ATEF_XIV!$B:$B,$B16,ATEF_XIV!J:J)</f>
        <v>0</v>
      </c>
      <c r="W16" s="73">
        <f t="shared" si="4"/>
        <v>3</v>
      </c>
      <c r="X16" s="75">
        <f>COUNTIFS(ATEF_I!$B:$B,$B16,ATEF_I!$K:$K,1)+COUNTIFS(ATEF_II!$B:$B,$B16,ATEF_II!$K:$K,1)+COUNTIFS(ATEF_III!$B:$B,$B16,ATEF_III!$K:$K,1)+COUNTIFS(ATEF_IV!$B:$B,$B16,ATEF_IV!$K:$K,1)+COUNTIFS(ATEF_V!$B:$B,$B16,ATEF_V!$K:$K,1)+COUNTIFS(ATEF_VI!$B:$B,$B16,ATEF_VI!$K:$K,1)+COUNTIFS(ATEF_VII!$B:$B,$B16,ATEF_VII!$K:$K,1)+COUNTIFS(ATEF_VIII!$B:$B,$B16,ATEF_VIII!$K:$K,1)+COUNTIFS(ATEF_IX!$B:$B,$B16,ATEF_IX!$K:$K,1)+COUNTIFS(ATEF_X!$B:$B,$B16,ATEF_X!$K:$K,1)+COUNTIFS(ATEF_XI!$B:$B,$B16,ATEF_XI!$K:$K,1)+COUNTIFS(ATEF_XII!$B:$B,$B16,ATEF_XII!$K:$K,1)+COUNTIFS(ATEF_XIII!$B:$B,$B16,ATEF_XIII!$K:$K,1)+COUNTIFS(ATEF_XIV!$B:$B,$B16,ATEF_XIV!$K:$K,1)</f>
        <v>0</v>
      </c>
      <c r="Y16" s="75">
        <f>COUNTIFS(ATEF_I!$B:$B,$B16,ATEF_I!$K:$K,2)+COUNTIFS(ATEF_II!$B:$B,$B16,ATEF_II!$K:$K,2)+COUNTIFS(ATEF_III!$B:$B,$B16,ATEF_III!$K:$K,2)+COUNTIFS(ATEF_IV!$B:$B,$B16,ATEF_IV!$K:$K,2)+COUNTIFS(ATEF_V!$B:$B,$B16,ATEF_V!$K:$K,2)+COUNTIFS(ATEF_VI!$B:$B,$B16,ATEF_VI!$K:$K,2)+COUNTIFS(ATEF_VII!$B:$B,$B16,ATEF_VII!$K:$K,2)+COUNTIFS(ATEF_VIII!$B:$B,$B16,ATEF_VIII!$K:$K,2)+COUNTIFS(ATEF_IX!$B:$B,$B16,ATEF_IX!$K:$K,2)+COUNTIFS(ATEF_X!$B:$B,$B16,ATEF_X!$K:$K,2)+COUNTIFS(ATEF_XI!$B:$B,$B16,ATEF_XI!$K:$K,2)+COUNTIFS(ATEF_XII!$B:$B,$B16,ATEF_XII!$K:$K,2)+COUNTIFS(ATEF_XIII!$B:$B,$B16,ATEF_XIII!$K:$K,2)+COUNTIFS(ATEF_XIV!$B:$B,$B16,ATEF_XIV!$K:$K,2)</f>
        <v>0</v>
      </c>
      <c r="Z16" s="75">
        <f>COUNTIFS(ATEF_I!$B:$B,$B16,ATEF_I!$K:$K,3)+COUNTIFS(ATEF_II!$B:$B,$B16,ATEF_II!$K:$K,3)+COUNTIFS(ATEF_III!$B:$B,$B16,ATEF_III!$K:$K,3)+COUNTIFS(ATEF_IV!$B:$B,$B16,ATEF_IV!$K:$K,3)+COUNTIFS(ATEF_V!$B:$B,$B16,ATEF_V!$K:$K,3)+COUNTIFS(ATEF_VI!$B:$B,$B16,ATEF_VI!$K:$K,3)+COUNTIFS(ATEF_VII!$B:$B,$B16,ATEF_VII!$K:$K,3)+COUNTIFS(ATEF_VIII!$B:$B,$B16,ATEF_VIII!$K:$K,3)+COUNTIFS(ATEF_IX!$B:$B,$B16,ATEF_IX!$K:$K,3)+COUNTIFS(ATEF_X!$B:$B,$B16,ATEF_X!$K:$K,3)+COUNTIFS(ATEF_XI!$B:$B,$B16,ATEF_XI!$K:$K,3)+COUNTIFS(ATEF_XII!$B:$B,$B16,ATEF_XII!$K:$K,3)+COUNTIFS(ATEF_XIII!$B:$B,$B16,ATEF_XIII!$K:$K,3)+COUNTIFS(ATEF_XIV!$B:$B,$B16,ATEF_XIV!$K:$K,3)</f>
        <v>0</v>
      </c>
      <c r="AA16" s="75">
        <f>COUNTIFS(ATEF_I!$B:$B,$B16,ATEF_I!$K:$K,"&gt;3")+COUNTIFS(ATEF_II!$B:$B,$B16,ATEF_II!$K:$K,"&gt;3")+COUNTIFS(ATEF_III!$B:$B,$B16,ATEF_III!$K:$K,"&gt;3")+COUNTIFS(ATEF_IV!$B:$B,$B16,ATEF_IV!$K:$K,"&gt;3")+COUNTIFS(ATEF_V!$B:$B,$B16,ATEF_V!$K:$K,"&gt;3")+COUNTIFS(ATEF_VI!$B:$B,$B16,ATEF_VI!$K:$K,"&gt;3")+COUNTIFS(ATEF_VII!$B:$B,$B16,ATEF_VII!$K:$K,"&gt;3")+COUNTIFS(ATEF_VIII!$B:$B,$B16,ATEF_VIII!$K:$K,"&gt;3")+COUNTIFS(ATEF_IX!$B:$B,$B16,ATEF_IX!$K:$K,"&gt;3")+COUNTIFS(ATEF_X!$B:$B,$B16,ATEF_X!$K:$K,"&gt;3")+COUNTIFS(ATEF_XI!$B:$B,$B16,ATEF_XI!$K:$K,"&gt;3")+COUNTIFS(ATEF_XII!$B:$B,$B16,ATEF_XII!$K:$K,"&gt;3")+COUNTIFS(ATEF_XIII!$B:$B,$B16,ATEF_XIII!$K:$K,"&gt;3")+COUNTIFS(ATEF_XIV!$B:$B,$B16,ATEF_XIV!$K:$K,"&gt;3")</f>
        <v>3</v>
      </c>
      <c r="AB16" s="66">
        <f>COUNTIFS(ATEF_I!$B:$B,$B16,ATEF_I!$K:$K,"RIT")+COUNTIFS(ATEF_II!$B:$B,$B16,ATEF_II!$K:$K,"RIT")+COUNTIFS(ATEF_III!$B:$B,$B16,ATEF_III!$K:$K,"RIT")+COUNTIFS(ATEF_IV!$B:$B,$B16,ATEF_IV!$K:$K,"RIT")+COUNTIFS(ATEF_V!$B:$B,$B16,ATEF_V!$K:$K,"RIT")+COUNTIFS(ATEF_VI!$B:$B,$B16,ATEF_VI!$K:$K,"RIT")+COUNTIFS(ATEF_VII!$B:$B,$B16,ATEF_VII!$K:$K,"RIT")+COUNTIFS(ATEF_VIII!$B:$B,$B16,ATEF_VIII!$K:$K,"RIT")+COUNTIFS(ATEF_IX!$B:$B,$B16,ATEF_IX!$K:$K,"RIT")+COUNTIFS(ATEF_X!$B:$B,$B16,ATEF_X!$K:$K,"RIT")+COUNTIFS(ATEF_XI!$B:$B,$B16,ATEF_XI!$K:$K,"RIT")+COUNTIFS(ATEF_XII!$B:$B,$B16,ATEF_XII!$K:$K,"RIT")+COUNTIFS(ATEF_XIII!$B:$B,$B16,ATEF_XIII!$K:$K,"RIT")+COUNTIFS(ATEF_XIV!$B:$B,$B16,ATEF_XIV!$K:$K,"RIT")</f>
        <v>0</v>
      </c>
    </row>
    <row r="17" spans="1:28" x14ac:dyDescent="0.25">
      <c r="A17" s="68" t="s">
        <v>32</v>
      </c>
      <c r="B17" s="66" t="s">
        <v>187</v>
      </c>
      <c r="C17" s="73">
        <f>COUNTIF(ATEF_I!$6:$6,$B17)+COUNTIF(ATEF_II!$6:$6,$B17)+COUNTIF(ATEF_III!$6:$6,$B17)+COUNTIF(ATEF_IV!$6:$6,$B17)+COUNTIF(ATEF_V!$6:$6,$B17)+COUNTIF(ATEF_VI!$6:$6,$B17)+COUNTIF(ATEF_VII!$6:$6,$B17)+COUNTIF(ATEF_VIII!$6:$6,$B17)+COUNTIF(ATEF_IX!$6:$6,$B17)+COUNTIF(ATEF_X!$6:$6,$B17)+COUNTIF(ATEF_XI!$6:$6,$B17)+COUNTIF(ATEF_XII!$6:$6,$B17)+COUNTIF(ATEF_XIII!$6:$6,$B17)+COUNTIF(ATEF_XIV!$6:$6,$B17)</f>
        <v>5</v>
      </c>
      <c r="D17" s="75">
        <f>COUNTIF(ATEF_I!$B:$B,$B17)+COUNTIF(ATEF_II!$B:$B,$B17)+COUNTIF(ATEF_III!$B:$B,$B17)+COUNTIF(ATEF_IV!$B:$B,$B17)+COUNTIF(ATEF_V!$B:$B,$B17)+COUNTIF(ATEF_VI!$B:$B,$B17)+COUNTIF(ATEF_VII!$B:$B,$B17)+COUNTIF(ATEF_VIII!$B:$B,$B17)+COUNTIF(ATEF_IX!$B:$B,$B17)+COUNTIF(ATEF_X!$B:$B,$B17)+COUNTIF(ATEF_XI!$B:$B,$B17)+COUNTIF(ATEF_XII!$B:$B,$B17)+COUNTIF(ATEF_XIII!$B:$B,$B17)+COUNTIF(ATEF_XIV!$B:$B,$B17)</f>
        <v>2</v>
      </c>
      <c r="E17" s="67">
        <f t="shared" si="0"/>
        <v>3</v>
      </c>
      <c r="F17" s="73">
        <f>COUNTIFS(ATEF_I!$B:$B,$B17,ATEF_I!$A:$A,"1°")+COUNTIFS(ATEF_II!$B:$B,$B17,ATEF_I!$A:$A,"1°")+COUNTIFS(ATEF_III!$B:$B,$B17,ATEF_I!$A:$A,"1°")+COUNTIFS(ATEF_IV!$B:$B,$B17,ATEF_I!$A:$A,"1°")+COUNTIFS(ATEF_V!$B:$B,$B17,ATEF_I!$A:$A,"1°")+COUNTIFS(ATEF_VI!$B:$B,$B17,ATEF_I!$A:$A,"1°")+COUNTIFS(ATEF_VII!$B:$B,$B17,ATEF_I!$A:$A,"1°")+COUNTIFS(ATEF_VIII!$B:$B,$B17,ATEF_I!$A:$A,"1°")+COUNTIFS(ATEF_IX!$B:$B,$B17,ATEF_I!$A:$A,"1°")+COUNTIFS(ATEF_X!$B:$B,$B17,ATEF_I!$A:$A,"1°")+COUNTIFS(ATEF_XI!$B:$B,$B17,ATEF_I!$A:$A,"1°")+COUNTIFS(ATEF_XII!$B:$B,$B17,ATEF_I!$A:$A,"1°")+COUNTIFS(ATEF_XIII!$B:$B,$B17,ATEF_I!$A:$A,"1°")+COUNTIFS(ATEF_XIV!$B:$B,$B17,ATEF_I!$A:$A,"1°")</f>
        <v>0</v>
      </c>
      <c r="G17" s="75">
        <f>COUNTIFS(ATEF_I!$B:$B,$B17,ATEF_I!$A:$A,"2°")+COUNTIFS(ATEF_II!$B:$B,$B17,ATEF_I!$A:$A,"2°")+COUNTIFS(ATEF_III!$B:$B,$B17,ATEF_I!$A:$A,"2°")+COUNTIFS(ATEF_IV!$B:$B,$B17,ATEF_I!$A:$A,"2°")+COUNTIFS(ATEF_V!$B:$B,$B17,ATEF_I!$A:$A,"2°")+COUNTIFS(ATEF_VI!$B:$B,$B17,ATEF_I!$A:$A,"2°")+COUNTIFS(ATEF_VII!$B:$B,$B17,ATEF_I!$A:$A,"2°")+COUNTIFS(ATEF_VIII!$B:$B,$B17,ATEF_I!$A:$A,"2°")+COUNTIFS(ATEF_IX!$B:$B,$B17,ATEF_I!$A:$A,"2°")+COUNTIFS(ATEF_X!$B:$B,$B17,ATEF_I!$A:$A,"2°")+COUNTIFS(ATEF_XI!$B:$B,$B17,ATEF_I!$A:$A,"2°")+COUNTIFS(ATEF_XII!$B:$B,$B17,ATEF_I!$A:$A,"2°")+COUNTIFS(ATEF_XIII!$B:$B,$B17,ATEF_I!$A:$A,"2°")+COUNTIFS(ATEF_XIV!$B:$B,$B17,ATEF_I!$A:$A,"2°")</f>
        <v>0</v>
      </c>
      <c r="H17" s="75">
        <f>COUNTIFS(ATEF_I!$B:$B,$B17,ATEF_I!$A:$A,"3°")+COUNTIFS(ATEF_II!$B:$B,$B17,ATEF_I!$A:$A,"3°")+COUNTIFS(ATEF_III!$B:$B,$B17,ATEF_I!$A:$A,"3°")+COUNTIFS(ATEF_IV!$B:$B,$B17,ATEF_I!$A:$A,"3°")+COUNTIFS(ATEF_V!$B:$B,$B17,ATEF_I!$A:$A,"3°")+COUNTIFS(ATEF_VI!$B:$B,$B17,ATEF_I!$A:$A,"3°")+COUNTIFS(ATEF_VII!$B:$B,$B17,ATEF_I!$A:$A,"3°")+COUNTIFS(ATEF_VIII!$B:$B,$B17,ATEF_I!$A:$A,"3°")+COUNTIFS(ATEF_IX!$B:$B,$B17,ATEF_I!$A:$A,"3°")+COUNTIFS(ATEF_X!$B:$B,$B17,ATEF_I!$A:$A,"3°")+COUNTIFS(ATEF_XI!$B:$B,$B17,ATEF_I!$A:$A,"3°")+COUNTIFS(ATEF_XII!$B:$B,$B17,ATEF_I!$A:$A,"3°")+COUNTIFS(ATEF_XIII!$B:$B,$B17,ATEF_I!$A:$A,"3°")+COUNTIFS(ATEF_XIV!$B:$B,$B17,ATEF_I!$A:$A,"3°")</f>
        <v>1</v>
      </c>
      <c r="I17" s="66">
        <f t="shared" si="1"/>
        <v>1</v>
      </c>
      <c r="J17" s="73">
        <v>3</v>
      </c>
      <c r="K17" s="75">
        <v>1</v>
      </c>
      <c r="L17" s="75">
        <v>0</v>
      </c>
      <c r="M17" s="66">
        <f t="shared" si="2"/>
        <v>1</v>
      </c>
      <c r="N17" s="73">
        <f t="shared" si="3"/>
        <v>21</v>
      </c>
      <c r="O17" s="75">
        <f>SUMIF(ATEF_I!$B:$B,$B17,ATEF_I!$C:$C)+SUMIF(ATEF_II!$B:$B,$B17,ATEF_II!$C:$C)+SUMIF(ATEF_III!$B:$B,$B17,ATEF_III!$C:$C)+SUMIF(ATEF_IV!$B:$B,$B17,ATEF_IV!$C:$C)+SUMIF(ATEF_V!$B:$B,$B17,ATEF_V!$C:$C)+SUMIF(ATEF_VI!$B:$B,$B17,ATEF_VI!$C:$C)+SUMIF(ATEF_VII!$B:$B,$B17,ATEF_VII!$C:$C)+SUMIF(ATEF_VIII!$B:$B,$B17,ATEF_VIII!$C:$C)+SUMIF(ATEF_IX!$B:$B,$B17,ATEF_IX!$C:$C)+SUMIF(ATEF_X!$B:$B,$B17,ATEF_X!$C:$C)+SUMIF(ATEF_XI!$B:$B,$B17,ATEF_XI!$C:$C)+SUMIF(ATEF_XII!$B:$B,$B17,ATEF_XII!$C:$C)+SUMIF(ATEF_XIII!$B:$B,$B17,ATEF_XIII!$C:$C)+SUMIF(ATEF_XIV!$B:$B,$B17,ATEF_XIV!$C:$C)</f>
        <v>1</v>
      </c>
      <c r="P17" s="75">
        <f>SUMIF(ATEF_I!$B:$B,$B17,ATEF_I!D:D)+SUMIF(ATEF_II!$B:$B,$B17,ATEF_II!D:D)+SUMIF(ATEF_III!$B:$B,$B17,ATEF_III!D:D)+SUMIF(ATEF_IV!$B:$B,$B17,ATEF_IV!D:D)+SUMIF(ATEF_V!$B:$B,$B17,ATEF_V!D:D)+SUMIF(ATEF_VI!$B:$B,$B17,ATEF_VI!D:D)+SUMIF(ATEF_VII!$B:$B,$B17,ATEF_VII!D:D)+SUMIF(ATEF_VIII!$B:$B,$B17,ATEF_VIII!D:D)+SUMIF(ATEF_IX!$B:$B,$B17,ATEF_IX!D:D)+SUMIF(ATEF_X!$B:$B,$B17,ATEF_X!D:D)+SUMIF(ATEF_XI!$B:$B,$B17,ATEF_XI!D:D)+SUMIF(ATEF_XII!$B:$B,$B17,ATEF_XII!D:D)+SUMIF(ATEF_XIII!$B:$B,$B17,ATEF_XIII!D:D)+SUMIF(ATEF_XIV!$B:$B,$B17,ATEF_XIV!D:D)</f>
        <v>3</v>
      </c>
      <c r="Q17" s="75">
        <f>SUMIF(ATEF_I!$B:$B,$B17,ATEF_I!E:E)+SUMIF(ATEF_II!$B:$B,$B17,ATEF_II!E:E)+SUMIF(ATEF_III!$B:$B,$B17,ATEF_III!E:E)+SUMIF(ATEF_IV!$B:$B,$B17,ATEF_IV!E:E)+SUMIF(ATEF_V!$B:$B,$B17,ATEF_V!E:E)+SUMIF(ATEF_VI!$B:$B,$B17,ATEF_VI!E:E)+SUMIF(ATEF_VII!$B:$B,$B17,ATEF_VII!E:E)+SUMIF(ATEF_VIII!$B:$B,$B17,ATEF_VIII!E:E)+SUMIF(ATEF_IX!$B:$B,$B17,ATEF_IX!E:E)+SUMIF(ATEF_X!$B:$B,$B17,ATEF_X!E:E)+SUMIF(ATEF_XI!$B:$B,$B17,ATEF_XI!E:E)+SUMIF(ATEF_XII!$B:$B,$B17,ATEF_XII!E:E)+SUMIF(ATEF_XIII!$B:$B,$B17,ATEF_XIII!E:E)+SUMIF(ATEF_XIV!$B:$B,$B17,ATEF_XIV!E:E)</f>
        <v>2</v>
      </c>
      <c r="R17" s="75">
        <f>SUMIF(ATEF_I!$B:$B,$B17,ATEF_I!F:F)+SUMIF(ATEF_II!$B:$B,$B17,ATEF_II!F:F)+SUMIF(ATEF_III!$B:$B,$B17,ATEF_III!F:F)+SUMIF(ATEF_IV!$B:$B,$B17,ATEF_IV!F:F)+SUMIF(ATEF_V!$B:$B,$B17,ATEF_V!F:F)+SUMIF(ATEF_VI!$B:$B,$B17,ATEF_VI!F:F)+SUMIF(ATEF_VII!$B:$B,$B17,ATEF_VII!F:F)+SUMIF(ATEF_VIII!$B:$B,$B17,ATEF_VIII!F:F)+SUMIF(ATEF_IX!$B:$B,$B17,ATEF_IX!F:F)+SUMIF(ATEF_X!$B:$B,$B17,ATEF_X!F:F)+SUMIF(ATEF_XI!$B:$B,$B17,ATEF_XI!F:F)+SUMIF(ATEF_XII!$B:$B,$B17,ATEF_XII!F:F)+SUMIF(ATEF_XIII!$B:$B,$B17,ATEF_XIII!F:F)+SUMIF(ATEF_XIV!$B:$B,$B17,ATEF_XIV!F:F)</f>
        <v>2</v>
      </c>
      <c r="S17" s="75">
        <f>SUMIF(ATEF_I!$B:$B,$B17,ATEF_I!G:G)+SUMIF(ATEF_II!$B:$B,$B17,ATEF_II!G:G)+SUMIF(ATEF_III!$B:$B,$B17,ATEF_III!G:G)+SUMIF(ATEF_IV!$B:$B,$B17,ATEF_IV!G:G)+SUMIF(ATEF_V!$B:$B,$B17,ATEF_V!G:G)+SUMIF(ATEF_VI!$B:$B,$B17,ATEF_VI!G:G)+SUMIF(ATEF_VII!$B:$B,$B17,ATEF_VII!G:G)+SUMIF(ATEF_VIII!$B:$B,$B17,ATEF_VIII!G:G)+SUMIF(ATEF_IX!$B:$B,$B17,ATEF_IX!G:G)+SUMIF(ATEF_X!$B:$B,$B17,ATEF_X!G:G)+SUMIF(ATEF_XI!$B:$B,$B17,ATEF_XI!G:G)+SUMIF(ATEF_XII!$B:$B,$B17,ATEF_XII!G:G)+SUMIF(ATEF_XIII!$B:$B,$B17,ATEF_XIII!G:G)+SUMIF(ATEF_XIV!$B:$B,$B17,ATEF_XIV!G:G)</f>
        <v>6</v>
      </c>
      <c r="T17" s="75">
        <f>SUMIF(ATEF_I!$B:$B,$B17,ATEF_I!H:H)+SUMIF(ATEF_II!$B:$B,$B17,ATEF_II!H:H)+SUMIF(ATEF_III!$B:$B,$B17,ATEF_III!H:H)+SUMIF(ATEF_IV!$B:$B,$B17,ATEF_IV!H:H)+SUMIF(ATEF_V!$B:$B,$B17,ATEF_V!H:H)+SUMIF(ATEF_VI!$B:$B,$B17,ATEF_VI!H:H)+SUMIF(ATEF_VII!$B:$B,$B17,ATEF_VII!H:H)+SUMIF(ATEF_VIII!$B:$B,$B17,ATEF_VIII!H:H)+SUMIF(ATEF_IX!$B:$B,$B17,ATEF_IX!H:H)+SUMIF(ATEF_X!$B:$B,$B17,ATEF_X!H:H)+SUMIF(ATEF_XI!$B:$B,$B17,ATEF_XI!H:H)+SUMIF(ATEF_XII!$B:$B,$B17,ATEF_XII!H:H)+SUMIF(ATEF_XIII!$B:$B,$B17,ATEF_XIII!H:H)+SUMIF(ATEF_XIV!$B:$B,$B17,ATEF_XIV!H:H)</f>
        <v>3</v>
      </c>
      <c r="U17" s="75">
        <f>SUMIF(ATEF_I!$B:$B,$B17,ATEF_I!I:I)+SUMIF(ATEF_II!$B:$B,$B17,ATEF_II!I:I)+SUMIF(ATEF_III!$B:$B,$B17,ATEF_III!I:I)+SUMIF(ATEF_IV!$B:$B,$B17,ATEF_IV!I:I)+SUMIF(ATEF_V!$B:$B,$B17,ATEF_V!I:I)+SUMIF(ATEF_VI!$B:$B,$B17,ATEF_VI!I:I)+SUMIF(ATEF_VII!$B:$B,$B17,ATEF_VII!I:I)+SUMIF(ATEF_VIII!$B:$B,$B17,ATEF_VIII!I:I)+SUMIF(ATEF_IX!$B:$B,$B17,ATEF_IX!I:I)+SUMIF(ATEF_X!$B:$B,$B17,ATEF_X!I:I)+SUMIF(ATEF_XI!$B:$B,$B17,ATEF_XI!I:I)+SUMIF(ATEF_XII!$B:$B,$B17,ATEF_XII!I:I)+SUMIF(ATEF_XIII!$B:$B,$B17,ATEF_XIII!I:I)+SUMIF(ATEF_XIV!$B:$B,$B17,ATEF_XIV!I:I)</f>
        <v>4</v>
      </c>
      <c r="V17" s="67">
        <f>SUMIF(ATEF_I!$B:$B,$B17,ATEF_I!J:J)+SUMIF(ATEF_II!$B:$B,$B17,ATEF_II!J:J)+SUMIF(ATEF_III!$B:$B,$B17,ATEF_III!J:J)+SUMIF(ATEF_IV!$B:$B,$B17,ATEF_IV!J:J)+SUMIF(ATEF_V!$B:$B,$B17,ATEF_V!J:J)+SUMIF(ATEF_VI!$B:$B,$B17,ATEF_VI!J:J)+SUMIF(ATEF_VII!$B:$B,$B17,ATEF_VII!J:J)+SUMIF(ATEF_VIII!$B:$B,$B17,ATEF_VIII!J:J)+SUMIF(ATEF_IX!$B:$B,$B17,ATEF_IX!J:J)+SUMIF(ATEF_X!$B:$B,$B17,ATEF_X!J:J)+SUMIF(ATEF_XI!$B:$B,$B17,ATEF_XI!J:J)+SUMIF(ATEF_XII!$B:$B,$B17,ATEF_XII!J:J)+SUMIF(ATEF_XIII!$B:$B,$B17,ATEF_XIII!J:J)+SUMIF(ATEF_XIV!$B:$B,$B17,ATEF_XIV!J:J)</f>
        <v>0</v>
      </c>
      <c r="W17" s="73">
        <f t="shared" si="4"/>
        <v>2</v>
      </c>
      <c r="X17" s="75">
        <f>COUNTIFS(ATEF_I!$B:$B,$B17,ATEF_I!$K:$K,1)+COUNTIFS(ATEF_II!$B:$B,$B17,ATEF_II!$K:$K,1)+COUNTIFS(ATEF_III!$B:$B,$B17,ATEF_III!$K:$K,1)+COUNTIFS(ATEF_IV!$B:$B,$B17,ATEF_IV!$K:$K,1)+COUNTIFS(ATEF_V!$B:$B,$B17,ATEF_V!$K:$K,1)+COUNTIFS(ATEF_VI!$B:$B,$B17,ATEF_VI!$K:$K,1)+COUNTIFS(ATEF_VII!$B:$B,$B17,ATEF_VII!$K:$K,1)+COUNTIFS(ATEF_VIII!$B:$B,$B17,ATEF_VIII!$K:$K,1)+COUNTIFS(ATEF_IX!$B:$B,$B17,ATEF_IX!$K:$K,1)+COUNTIFS(ATEF_X!$B:$B,$B17,ATEF_X!$K:$K,1)+COUNTIFS(ATEF_XI!$B:$B,$B17,ATEF_XI!$K:$K,1)+COUNTIFS(ATEF_XII!$B:$B,$B17,ATEF_XII!$K:$K,1)+COUNTIFS(ATEF_XIII!$B:$B,$B17,ATEF_XIII!$K:$K,1)+COUNTIFS(ATEF_XIV!$B:$B,$B17,ATEF_XIV!$K:$K,1)</f>
        <v>1</v>
      </c>
      <c r="Y17" s="75">
        <f>COUNTIFS(ATEF_I!$B:$B,$B17,ATEF_I!$K:$K,2)+COUNTIFS(ATEF_II!$B:$B,$B17,ATEF_II!$K:$K,2)+COUNTIFS(ATEF_III!$B:$B,$B17,ATEF_III!$K:$K,2)+COUNTIFS(ATEF_IV!$B:$B,$B17,ATEF_IV!$K:$K,2)+COUNTIFS(ATEF_V!$B:$B,$B17,ATEF_V!$K:$K,2)+COUNTIFS(ATEF_VI!$B:$B,$B17,ATEF_VI!$K:$K,2)+COUNTIFS(ATEF_VII!$B:$B,$B17,ATEF_VII!$K:$K,2)+COUNTIFS(ATEF_VIII!$B:$B,$B17,ATEF_VIII!$K:$K,2)+COUNTIFS(ATEF_IX!$B:$B,$B17,ATEF_IX!$K:$K,2)+COUNTIFS(ATEF_X!$B:$B,$B17,ATEF_X!$K:$K,2)+COUNTIFS(ATEF_XI!$B:$B,$B17,ATEF_XI!$K:$K,2)+COUNTIFS(ATEF_XII!$B:$B,$B17,ATEF_XII!$K:$K,2)+COUNTIFS(ATEF_XIII!$B:$B,$B17,ATEF_XIII!$K:$K,2)+COUNTIFS(ATEF_XIV!$B:$B,$B17,ATEF_XIV!$K:$K,2)</f>
        <v>0</v>
      </c>
      <c r="Z17" s="75">
        <f>COUNTIFS(ATEF_I!$B:$B,$B17,ATEF_I!$K:$K,3)+COUNTIFS(ATEF_II!$B:$B,$B17,ATEF_II!$K:$K,3)+COUNTIFS(ATEF_III!$B:$B,$B17,ATEF_III!$K:$K,3)+COUNTIFS(ATEF_IV!$B:$B,$B17,ATEF_IV!$K:$K,3)+COUNTIFS(ATEF_V!$B:$B,$B17,ATEF_V!$K:$K,3)+COUNTIFS(ATEF_VI!$B:$B,$B17,ATEF_VI!$K:$K,3)+COUNTIFS(ATEF_VII!$B:$B,$B17,ATEF_VII!$K:$K,3)+COUNTIFS(ATEF_VIII!$B:$B,$B17,ATEF_VIII!$K:$K,3)+COUNTIFS(ATEF_IX!$B:$B,$B17,ATEF_IX!$K:$K,3)+COUNTIFS(ATEF_X!$B:$B,$B17,ATEF_X!$K:$K,3)+COUNTIFS(ATEF_XI!$B:$B,$B17,ATEF_XI!$K:$K,3)+COUNTIFS(ATEF_XII!$B:$B,$B17,ATEF_XII!$K:$K,3)+COUNTIFS(ATEF_XIII!$B:$B,$B17,ATEF_XIII!$K:$K,3)+COUNTIFS(ATEF_XIV!$B:$B,$B17,ATEF_XIV!$K:$K,3)</f>
        <v>0</v>
      </c>
      <c r="AA17" s="75">
        <f>COUNTIFS(ATEF_I!$B:$B,$B17,ATEF_I!$K:$K,"&gt;3")+COUNTIFS(ATEF_II!$B:$B,$B17,ATEF_II!$K:$K,"&gt;3")+COUNTIFS(ATEF_III!$B:$B,$B17,ATEF_III!$K:$K,"&gt;3")+COUNTIFS(ATEF_IV!$B:$B,$B17,ATEF_IV!$K:$K,"&gt;3")+COUNTIFS(ATEF_V!$B:$B,$B17,ATEF_V!$K:$K,"&gt;3")+COUNTIFS(ATEF_VI!$B:$B,$B17,ATEF_VI!$K:$K,"&gt;3")+COUNTIFS(ATEF_VII!$B:$B,$B17,ATEF_VII!$K:$K,"&gt;3")+COUNTIFS(ATEF_VIII!$B:$B,$B17,ATEF_VIII!$K:$K,"&gt;3")+COUNTIFS(ATEF_IX!$B:$B,$B17,ATEF_IX!$K:$K,"&gt;3")+COUNTIFS(ATEF_X!$B:$B,$B17,ATEF_X!$K:$K,"&gt;3")+COUNTIFS(ATEF_XI!$B:$B,$B17,ATEF_XI!$K:$K,"&gt;3")+COUNTIFS(ATEF_XII!$B:$B,$B17,ATEF_XII!$K:$K,"&gt;3")+COUNTIFS(ATEF_XIII!$B:$B,$B17,ATEF_XIII!$K:$K,"&gt;3")+COUNTIFS(ATEF_XIV!$B:$B,$B17,ATEF_XIV!$K:$K,"&gt;3")</f>
        <v>1</v>
      </c>
      <c r="AB17" s="66">
        <f>COUNTIFS(ATEF_I!$B:$B,$B17,ATEF_I!$K:$K,"RIT")+COUNTIFS(ATEF_II!$B:$B,$B17,ATEF_II!$K:$K,"RIT")+COUNTIFS(ATEF_III!$B:$B,$B17,ATEF_III!$K:$K,"RIT")+COUNTIFS(ATEF_IV!$B:$B,$B17,ATEF_IV!$K:$K,"RIT")+COUNTIFS(ATEF_V!$B:$B,$B17,ATEF_V!$K:$K,"RIT")+COUNTIFS(ATEF_VI!$B:$B,$B17,ATEF_VI!$K:$K,"RIT")+COUNTIFS(ATEF_VII!$B:$B,$B17,ATEF_VII!$K:$K,"RIT")+COUNTIFS(ATEF_VIII!$B:$B,$B17,ATEF_VIII!$K:$K,"RIT")+COUNTIFS(ATEF_IX!$B:$B,$B17,ATEF_IX!$K:$K,"RIT")+COUNTIFS(ATEF_X!$B:$B,$B17,ATEF_X!$K:$K,"RIT")+COUNTIFS(ATEF_XI!$B:$B,$B17,ATEF_XI!$K:$K,"RIT")+COUNTIFS(ATEF_XII!$B:$B,$B17,ATEF_XII!$K:$K,"RIT")+COUNTIFS(ATEF_XIII!$B:$B,$B17,ATEF_XIII!$K:$K,"RIT")+COUNTIFS(ATEF_XIV!$B:$B,$B17,ATEF_XIV!$K:$K,"RIT")</f>
        <v>0</v>
      </c>
    </row>
    <row r="18" spans="1:28" x14ac:dyDescent="0.25">
      <c r="A18" s="68" t="s">
        <v>154</v>
      </c>
      <c r="B18" s="66" t="s">
        <v>260</v>
      </c>
      <c r="C18" s="73">
        <f>COUNTIF(ATEF_I!$6:$6,$B18)+COUNTIF(ATEF_II!$6:$6,$B18)+COUNTIF(ATEF_III!$6:$6,$B18)+COUNTIF(ATEF_IV!$6:$6,$B18)+COUNTIF(ATEF_V!$6:$6,$B18)+COUNTIF(ATEF_VI!$6:$6,$B18)+COUNTIF(ATEF_VII!$6:$6,$B18)+COUNTIF(ATEF_VIII!$6:$6,$B18)+COUNTIF(ATEF_IX!$6:$6,$B18)+COUNTIF(ATEF_X!$6:$6,$B18)+COUNTIF(ATEF_XI!$6:$6,$B18)+COUNTIF(ATEF_XII!$6:$6,$B18)+COUNTIF(ATEF_XIII!$6:$6,$B18)+COUNTIF(ATEF_XIV!$6:$6,$B18)</f>
        <v>5</v>
      </c>
      <c r="D18" s="75">
        <f>COUNTIF(ATEF_I!$B:$B,$B18)+COUNTIF(ATEF_II!$B:$B,$B18)+COUNTIF(ATEF_III!$B:$B,$B18)+COUNTIF(ATEF_IV!$B:$B,$B18)+COUNTIF(ATEF_V!$B:$B,$B18)+COUNTIF(ATEF_VI!$B:$B,$B18)+COUNTIF(ATEF_VII!$B:$B,$B18)+COUNTIF(ATEF_VIII!$B:$B,$B18)+COUNTIF(ATEF_IX!$B:$B,$B18)+COUNTIF(ATEF_X!$B:$B,$B18)+COUNTIF(ATEF_XI!$B:$B,$B18)+COUNTIF(ATEF_XII!$B:$B,$B18)+COUNTIF(ATEF_XIII!$B:$B,$B18)+COUNTIF(ATEF_XIV!$B:$B,$B18)</f>
        <v>1</v>
      </c>
      <c r="E18" s="67">
        <f t="shared" si="0"/>
        <v>4</v>
      </c>
      <c r="F18" s="73">
        <f>COUNTIFS(ATEF_I!$B:$B,$B18,ATEF_I!$A:$A,"1°")+COUNTIFS(ATEF_II!$B:$B,$B18,ATEF_I!$A:$A,"1°")+COUNTIFS(ATEF_III!$B:$B,$B18,ATEF_I!$A:$A,"1°")+COUNTIFS(ATEF_IV!$B:$B,$B18,ATEF_I!$A:$A,"1°")+COUNTIFS(ATEF_V!$B:$B,$B18,ATEF_I!$A:$A,"1°")+COUNTIFS(ATEF_VI!$B:$B,$B18,ATEF_I!$A:$A,"1°")+COUNTIFS(ATEF_VII!$B:$B,$B18,ATEF_I!$A:$A,"1°")+COUNTIFS(ATEF_VIII!$B:$B,$B18,ATEF_I!$A:$A,"1°")+COUNTIFS(ATEF_IX!$B:$B,$B18,ATEF_I!$A:$A,"1°")+COUNTIFS(ATEF_X!$B:$B,$B18,ATEF_I!$A:$A,"1°")+COUNTIFS(ATEF_XI!$B:$B,$B18,ATEF_I!$A:$A,"1°")+COUNTIFS(ATEF_XII!$B:$B,$B18,ATEF_I!$A:$A,"1°")+COUNTIFS(ATEF_XIII!$B:$B,$B18,ATEF_I!$A:$A,"1°")+COUNTIFS(ATEF_XIV!$B:$B,$B18,ATEF_I!$A:$A,"1°")</f>
        <v>0</v>
      </c>
      <c r="G18" s="75">
        <f>COUNTIFS(ATEF_I!$B:$B,$B18,ATEF_I!$A:$A,"2°")+COUNTIFS(ATEF_II!$B:$B,$B18,ATEF_I!$A:$A,"2°")+COUNTIFS(ATEF_III!$B:$B,$B18,ATEF_I!$A:$A,"2°")+COUNTIFS(ATEF_IV!$B:$B,$B18,ATEF_I!$A:$A,"2°")+COUNTIFS(ATEF_V!$B:$B,$B18,ATEF_I!$A:$A,"2°")+COUNTIFS(ATEF_VI!$B:$B,$B18,ATEF_I!$A:$A,"2°")+COUNTIFS(ATEF_VII!$B:$B,$B18,ATEF_I!$A:$A,"2°")+COUNTIFS(ATEF_VIII!$B:$B,$B18,ATEF_I!$A:$A,"2°")+COUNTIFS(ATEF_IX!$B:$B,$B18,ATEF_I!$A:$A,"2°")+COUNTIFS(ATEF_X!$B:$B,$B18,ATEF_I!$A:$A,"2°")+COUNTIFS(ATEF_XI!$B:$B,$B18,ATEF_I!$A:$A,"2°")+COUNTIFS(ATEF_XII!$B:$B,$B18,ATEF_I!$A:$A,"2°")+COUNTIFS(ATEF_XIII!$B:$B,$B18,ATEF_I!$A:$A,"2°")+COUNTIFS(ATEF_XIV!$B:$B,$B18,ATEF_I!$A:$A,"2°")</f>
        <v>0</v>
      </c>
      <c r="H18" s="75">
        <f>COUNTIFS(ATEF_I!$B:$B,$B18,ATEF_I!$A:$A,"3°")+COUNTIFS(ATEF_II!$B:$B,$B18,ATEF_I!$A:$A,"3°")+COUNTIFS(ATEF_III!$B:$B,$B18,ATEF_I!$A:$A,"3°")+COUNTIFS(ATEF_IV!$B:$B,$B18,ATEF_I!$A:$A,"3°")+COUNTIFS(ATEF_V!$B:$B,$B18,ATEF_I!$A:$A,"3°")+COUNTIFS(ATEF_VI!$B:$B,$B18,ATEF_I!$A:$A,"3°")+COUNTIFS(ATEF_VII!$B:$B,$B18,ATEF_I!$A:$A,"3°")+COUNTIFS(ATEF_VIII!$B:$B,$B18,ATEF_I!$A:$A,"3°")+COUNTIFS(ATEF_IX!$B:$B,$B18,ATEF_I!$A:$A,"3°")+COUNTIFS(ATEF_X!$B:$B,$B18,ATEF_I!$A:$A,"3°")+COUNTIFS(ATEF_XI!$B:$B,$B18,ATEF_I!$A:$A,"3°")+COUNTIFS(ATEF_XII!$B:$B,$B18,ATEF_I!$A:$A,"3°")+COUNTIFS(ATEF_XIII!$B:$B,$B18,ATEF_I!$A:$A,"3°")+COUNTIFS(ATEF_XIV!$B:$B,$B18,ATEF_I!$A:$A,"3°")</f>
        <v>0</v>
      </c>
      <c r="I18" s="66">
        <f t="shared" si="1"/>
        <v>1</v>
      </c>
      <c r="J18" s="73">
        <v>0</v>
      </c>
      <c r="K18" s="75">
        <v>0</v>
      </c>
      <c r="L18" s="75">
        <v>1</v>
      </c>
      <c r="M18" s="66">
        <f t="shared" si="2"/>
        <v>4</v>
      </c>
      <c r="N18" s="73">
        <f t="shared" si="3"/>
        <v>15</v>
      </c>
      <c r="O18" s="75">
        <f>SUMIF(ATEF_I!$B:$B,$B18,ATEF_I!$C:$C)+SUMIF(ATEF_II!$B:$B,$B18,ATEF_II!$C:$C)+SUMIF(ATEF_III!$B:$B,$B18,ATEF_III!$C:$C)+SUMIF(ATEF_IV!$B:$B,$B18,ATEF_IV!$C:$C)+SUMIF(ATEF_V!$B:$B,$B18,ATEF_V!$C:$C)+SUMIF(ATEF_VI!$B:$B,$B18,ATEF_VI!$C:$C)+SUMIF(ATEF_VII!$B:$B,$B18,ATEF_VII!$C:$C)+SUMIF(ATEF_VIII!$B:$B,$B18,ATEF_VIII!$C:$C)+SUMIF(ATEF_IX!$B:$B,$B18,ATEF_IX!$C:$C)+SUMIF(ATEF_X!$B:$B,$B18,ATEF_X!$C:$C)+SUMIF(ATEF_XI!$B:$B,$B18,ATEF_XI!$C:$C)+SUMIF(ATEF_XII!$B:$B,$B18,ATEF_XII!$C:$C)+SUMIF(ATEF_XIII!$B:$B,$B18,ATEF_XIII!$C:$C)+SUMIF(ATEF_XIV!$B:$B,$B18,ATEF_XIV!$C:$C)</f>
        <v>0</v>
      </c>
      <c r="P18" s="75">
        <f>SUMIF(ATEF_I!$B:$B,$B18,ATEF_I!D:D)+SUMIF(ATEF_II!$B:$B,$B18,ATEF_II!D:D)+SUMIF(ATEF_III!$B:$B,$B18,ATEF_III!D:D)+SUMIF(ATEF_IV!$B:$B,$B18,ATEF_IV!D:D)+SUMIF(ATEF_V!$B:$B,$B18,ATEF_V!D:D)+SUMIF(ATEF_VI!$B:$B,$B18,ATEF_VI!D:D)+SUMIF(ATEF_VII!$B:$B,$B18,ATEF_VII!D:D)+SUMIF(ATEF_VIII!$B:$B,$B18,ATEF_VIII!D:D)+SUMIF(ATEF_IX!$B:$B,$B18,ATEF_IX!D:D)+SUMIF(ATEF_X!$B:$B,$B18,ATEF_X!D:D)+SUMIF(ATEF_XI!$B:$B,$B18,ATEF_XI!D:D)+SUMIF(ATEF_XII!$B:$B,$B18,ATEF_XII!D:D)+SUMIF(ATEF_XIII!$B:$B,$B18,ATEF_XIII!D:D)+SUMIF(ATEF_XIV!$B:$B,$B18,ATEF_XIV!D:D)</f>
        <v>0</v>
      </c>
      <c r="Q18" s="75">
        <f>SUMIF(ATEF_I!$B:$B,$B18,ATEF_I!E:E)+SUMIF(ATEF_II!$B:$B,$B18,ATEF_II!E:E)+SUMIF(ATEF_III!$B:$B,$B18,ATEF_III!E:E)+SUMIF(ATEF_IV!$B:$B,$B18,ATEF_IV!E:E)+SUMIF(ATEF_V!$B:$B,$B18,ATEF_V!E:E)+SUMIF(ATEF_VI!$B:$B,$B18,ATEF_VI!E:E)+SUMIF(ATEF_VII!$B:$B,$B18,ATEF_VII!E:E)+SUMIF(ATEF_VIII!$B:$B,$B18,ATEF_VIII!E:E)+SUMIF(ATEF_IX!$B:$B,$B18,ATEF_IX!E:E)+SUMIF(ATEF_X!$B:$B,$B18,ATEF_X!E:E)+SUMIF(ATEF_XI!$B:$B,$B18,ATEF_XI!E:E)+SUMIF(ATEF_XII!$B:$B,$B18,ATEF_XII!E:E)+SUMIF(ATEF_XIII!$B:$B,$B18,ATEF_XIII!E:E)+SUMIF(ATEF_XIV!$B:$B,$B18,ATEF_XIV!E:E)</f>
        <v>1</v>
      </c>
      <c r="R18" s="75">
        <f>SUMIF(ATEF_I!$B:$B,$B18,ATEF_I!F:F)+SUMIF(ATEF_II!$B:$B,$B18,ATEF_II!F:F)+SUMIF(ATEF_III!$B:$B,$B18,ATEF_III!F:F)+SUMIF(ATEF_IV!$B:$B,$B18,ATEF_IV!F:F)+SUMIF(ATEF_V!$B:$B,$B18,ATEF_V!F:F)+SUMIF(ATEF_VI!$B:$B,$B18,ATEF_VI!F:F)+SUMIF(ATEF_VII!$B:$B,$B18,ATEF_VII!F:F)+SUMIF(ATEF_VIII!$B:$B,$B18,ATEF_VIII!F:F)+SUMIF(ATEF_IX!$B:$B,$B18,ATEF_IX!F:F)+SUMIF(ATEF_X!$B:$B,$B18,ATEF_X!F:F)+SUMIF(ATEF_XI!$B:$B,$B18,ATEF_XI!F:F)+SUMIF(ATEF_XII!$B:$B,$B18,ATEF_XII!F:F)+SUMIF(ATEF_XIII!$B:$B,$B18,ATEF_XIII!F:F)+SUMIF(ATEF_XIV!$B:$B,$B18,ATEF_XIV!F:F)</f>
        <v>0</v>
      </c>
      <c r="S18" s="75">
        <f>SUMIF(ATEF_I!$B:$B,$B18,ATEF_I!G:G)+SUMIF(ATEF_II!$B:$B,$B18,ATEF_II!G:G)+SUMIF(ATEF_III!$B:$B,$B18,ATEF_III!G:G)+SUMIF(ATEF_IV!$B:$B,$B18,ATEF_IV!G:G)+SUMIF(ATEF_V!$B:$B,$B18,ATEF_V!G:G)+SUMIF(ATEF_VI!$B:$B,$B18,ATEF_VI!G:G)+SUMIF(ATEF_VII!$B:$B,$B18,ATEF_VII!G:G)+SUMIF(ATEF_VIII!$B:$B,$B18,ATEF_VIII!G:G)+SUMIF(ATEF_IX!$B:$B,$B18,ATEF_IX!G:G)+SUMIF(ATEF_X!$B:$B,$B18,ATEF_X!G:G)+SUMIF(ATEF_XI!$B:$B,$B18,ATEF_XI!G:G)+SUMIF(ATEF_XII!$B:$B,$B18,ATEF_XII!G:G)+SUMIF(ATEF_XIII!$B:$B,$B18,ATEF_XIII!G:G)+SUMIF(ATEF_XIV!$B:$B,$B18,ATEF_XIV!G:G)</f>
        <v>0</v>
      </c>
      <c r="T18" s="75">
        <f>SUMIF(ATEF_I!$B:$B,$B18,ATEF_I!H:H)+SUMIF(ATEF_II!$B:$B,$B18,ATEF_II!H:H)+SUMIF(ATEF_III!$B:$B,$B18,ATEF_III!H:H)+SUMIF(ATEF_IV!$B:$B,$B18,ATEF_IV!H:H)+SUMIF(ATEF_V!$B:$B,$B18,ATEF_V!H:H)+SUMIF(ATEF_VI!$B:$B,$B18,ATEF_VI!H:H)+SUMIF(ATEF_VII!$B:$B,$B18,ATEF_VII!H:H)+SUMIF(ATEF_VIII!$B:$B,$B18,ATEF_VIII!H:H)+SUMIF(ATEF_IX!$B:$B,$B18,ATEF_IX!H:H)+SUMIF(ATEF_X!$B:$B,$B18,ATEF_X!H:H)+SUMIF(ATEF_XI!$B:$B,$B18,ATEF_XI!H:H)+SUMIF(ATEF_XII!$B:$B,$B18,ATEF_XII!H:H)+SUMIF(ATEF_XIII!$B:$B,$B18,ATEF_XIII!H:H)+SUMIF(ATEF_XIV!$B:$B,$B18,ATEF_XIV!H:H)</f>
        <v>0</v>
      </c>
      <c r="U18" s="75">
        <f>SUMIF(ATEF_I!$B:$B,$B18,ATEF_I!I:I)+SUMIF(ATEF_II!$B:$B,$B18,ATEF_II!I:I)+SUMIF(ATEF_III!$B:$B,$B18,ATEF_III!I:I)+SUMIF(ATEF_IV!$B:$B,$B18,ATEF_IV!I:I)+SUMIF(ATEF_V!$B:$B,$B18,ATEF_V!I:I)+SUMIF(ATEF_VI!$B:$B,$B18,ATEF_VI!I:I)+SUMIF(ATEF_VII!$B:$B,$B18,ATEF_VII!I:I)+SUMIF(ATEF_VIII!$B:$B,$B18,ATEF_VIII!I:I)+SUMIF(ATEF_IX!$B:$B,$B18,ATEF_IX!I:I)+SUMIF(ATEF_X!$B:$B,$B18,ATEF_X!I:I)+SUMIF(ATEF_XI!$B:$B,$B18,ATEF_XI!I:I)+SUMIF(ATEF_XII!$B:$B,$B18,ATEF_XII!I:I)+SUMIF(ATEF_XIII!$B:$B,$B18,ATEF_XIII!I:I)+SUMIF(ATEF_XIV!$B:$B,$B18,ATEF_XIV!I:I)</f>
        <v>14</v>
      </c>
      <c r="V18" s="67">
        <f>SUMIF(ATEF_I!$B:$B,$B18,ATEF_I!J:J)+SUMIF(ATEF_II!$B:$B,$B18,ATEF_II!J:J)+SUMIF(ATEF_III!$B:$B,$B18,ATEF_III!J:J)+SUMIF(ATEF_IV!$B:$B,$B18,ATEF_IV!J:J)+SUMIF(ATEF_V!$B:$B,$B18,ATEF_V!J:J)+SUMIF(ATEF_VI!$B:$B,$B18,ATEF_VI!J:J)+SUMIF(ATEF_VII!$B:$B,$B18,ATEF_VII!J:J)+SUMIF(ATEF_VIII!$B:$B,$B18,ATEF_VIII!J:J)+SUMIF(ATEF_IX!$B:$B,$B18,ATEF_IX!J:J)+SUMIF(ATEF_X!$B:$B,$B18,ATEF_X!J:J)+SUMIF(ATEF_XI!$B:$B,$B18,ATEF_XI!J:J)+SUMIF(ATEF_XII!$B:$B,$B18,ATEF_XII!J:J)+SUMIF(ATEF_XIII!$B:$B,$B18,ATEF_XIII!J:J)+SUMIF(ATEF_XIV!$B:$B,$B18,ATEF_XIV!J:J)</f>
        <v>0</v>
      </c>
      <c r="W18" s="73">
        <f t="shared" si="4"/>
        <v>1</v>
      </c>
      <c r="X18" s="75">
        <f>COUNTIFS(ATEF_I!$B:$B,$B18,ATEF_I!$K:$K,1)+COUNTIFS(ATEF_II!$B:$B,$B18,ATEF_II!$K:$K,1)+COUNTIFS(ATEF_III!$B:$B,$B18,ATEF_III!$K:$K,1)+COUNTIFS(ATEF_IV!$B:$B,$B18,ATEF_IV!$K:$K,1)+COUNTIFS(ATEF_V!$B:$B,$B18,ATEF_V!$K:$K,1)+COUNTIFS(ATEF_VI!$B:$B,$B18,ATEF_VI!$K:$K,1)+COUNTIFS(ATEF_VII!$B:$B,$B18,ATEF_VII!$K:$K,1)+COUNTIFS(ATEF_VIII!$B:$B,$B18,ATEF_VIII!$K:$K,1)+COUNTIFS(ATEF_IX!$B:$B,$B18,ATEF_IX!$K:$K,1)+COUNTIFS(ATEF_X!$B:$B,$B18,ATEF_X!$K:$K,1)+COUNTIFS(ATEF_XI!$B:$B,$B18,ATEF_XI!$K:$K,1)+COUNTIFS(ATEF_XII!$B:$B,$B18,ATEF_XII!$K:$K,1)+COUNTIFS(ATEF_XIII!$B:$B,$B18,ATEF_XIII!$K:$K,1)+COUNTIFS(ATEF_XIV!$B:$B,$B18,ATEF_XIV!$K:$K,1)</f>
        <v>0</v>
      </c>
      <c r="Y18" s="75">
        <f>COUNTIFS(ATEF_I!$B:$B,$B18,ATEF_I!$K:$K,2)+COUNTIFS(ATEF_II!$B:$B,$B18,ATEF_II!$K:$K,2)+COUNTIFS(ATEF_III!$B:$B,$B18,ATEF_III!$K:$K,2)+COUNTIFS(ATEF_IV!$B:$B,$B18,ATEF_IV!$K:$K,2)+COUNTIFS(ATEF_V!$B:$B,$B18,ATEF_V!$K:$K,2)+COUNTIFS(ATEF_VI!$B:$B,$B18,ATEF_VI!$K:$K,2)+COUNTIFS(ATEF_VII!$B:$B,$B18,ATEF_VII!$K:$K,2)+COUNTIFS(ATEF_VIII!$B:$B,$B18,ATEF_VIII!$K:$K,2)+COUNTIFS(ATEF_IX!$B:$B,$B18,ATEF_IX!$K:$K,2)+COUNTIFS(ATEF_X!$B:$B,$B18,ATEF_X!$K:$K,2)+COUNTIFS(ATEF_XI!$B:$B,$B18,ATEF_XI!$K:$K,2)+COUNTIFS(ATEF_XII!$B:$B,$B18,ATEF_XII!$K:$K,2)+COUNTIFS(ATEF_XIII!$B:$B,$B18,ATEF_XIII!$K:$K,2)+COUNTIFS(ATEF_XIV!$B:$B,$B18,ATEF_XIV!$K:$K,2)</f>
        <v>0</v>
      </c>
      <c r="Z18" s="75">
        <f>COUNTIFS(ATEF_I!$B:$B,$B18,ATEF_I!$K:$K,3)+COUNTIFS(ATEF_II!$B:$B,$B18,ATEF_II!$K:$K,3)+COUNTIFS(ATEF_III!$B:$B,$B18,ATEF_III!$K:$K,3)+COUNTIFS(ATEF_IV!$B:$B,$B18,ATEF_IV!$K:$K,3)+COUNTIFS(ATEF_V!$B:$B,$B18,ATEF_V!$K:$K,3)+COUNTIFS(ATEF_VI!$B:$B,$B18,ATEF_VI!$K:$K,3)+COUNTIFS(ATEF_VII!$B:$B,$B18,ATEF_VII!$K:$K,3)+COUNTIFS(ATEF_VIII!$B:$B,$B18,ATEF_VIII!$K:$K,3)+COUNTIFS(ATEF_IX!$B:$B,$B18,ATEF_IX!$K:$K,3)+COUNTIFS(ATEF_X!$B:$B,$B18,ATEF_X!$K:$K,3)+COUNTIFS(ATEF_XI!$B:$B,$B18,ATEF_XI!$K:$K,3)+COUNTIFS(ATEF_XII!$B:$B,$B18,ATEF_XII!$K:$K,3)+COUNTIFS(ATEF_XIII!$B:$B,$B18,ATEF_XIII!$K:$K,3)+COUNTIFS(ATEF_XIV!$B:$B,$B18,ATEF_XIV!$K:$K,3)</f>
        <v>1</v>
      </c>
      <c r="AA18" s="75">
        <f>COUNTIFS(ATEF_I!$B:$B,$B18,ATEF_I!$K:$K,"&gt;3")+COUNTIFS(ATEF_II!$B:$B,$B18,ATEF_II!$K:$K,"&gt;3")+COUNTIFS(ATEF_III!$B:$B,$B18,ATEF_III!$K:$K,"&gt;3")+COUNTIFS(ATEF_IV!$B:$B,$B18,ATEF_IV!$K:$K,"&gt;3")+COUNTIFS(ATEF_V!$B:$B,$B18,ATEF_V!$K:$K,"&gt;3")+COUNTIFS(ATEF_VI!$B:$B,$B18,ATEF_VI!$K:$K,"&gt;3")+COUNTIFS(ATEF_VII!$B:$B,$B18,ATEF_VII!$K:$K,"&gt;3")+COUNTIFS(ATEF_VIII!$B:$B,$B18,ATEF_VIII!$K:$K,"&gt;3")+COUNTIFS(ATEF_IX!$B:$B,$B18,ATEF_IX!$K:$K,"&gt;3")+COUNTIFS(ATEF_X!$B:$B,$B18,ATEF_X!$K:$K,"&gt;3")+COUNTIFS(ATEF_XI!$B:$B,$B18,ATEF_XI!$K:$K,"&gt;3")+COUNTIFS(ATEF_XII!$B:$B,$B18,ATEF_XII!$K:$K,"&gt;3")+COUNTIFS(ATEF_XIII!$B:$B,$B18,ATEF_XIII!$K:$K,"&gt;3")+COUNTIFS(ATEF_XIV!$B:$B,$B18,ATEF_XIV!$K:$K,"&gt;3")</f>
        <v>0</v>
      </c>
      <c r="AB18" s="66">
        <f>COUNTIFS(ATEF_I!$B:$B,$B18,ATEF_I!$K:$K,"RIT")+COUNTIFS(ATEF_II!$B:$B,$B18,ATEF_II!$K:$K,"RIT")+COUNTIFS(ATEF_III!$B:$B,$B18,ATEF_III!$K:$K,"RIT")+COUNTIFS(ATEF_IV!$B:$B,$B18,ATEF_IV!$K:$K,"RIT")+COUNTIFS(ATEF_V!$B:$B,$B18,ATEF_V!$K:$K,"RIT")+COUNTIFS(ATEF_VI!$B:$B,$B18,ATEF_VI!$K:$K,"RIT")+COUNTIFS(ATEF_VII!$B:$B,$B18,ATEF_VII!$K:$K,"RIT")+COUNTIFS(ATEF_VIII!$B:$B,$B18,ATEF_VIII!$K:$K,"RIT")+COUNTIFS(ATEF_IX!$B:$B,$B18,ATEF_IX!$K:$K,"RIT")+COUNTIFS(ATEF_X!$B:$B,$B18,ATEF_X!$K:$K,"RIT")+COUNTIFS(ATEF_XI!$B:$B,$B18,ATEF_XI!$K:$K,"RIT")+COUNTIFS(ATEF_XII!$B:$B,$B18,ATEF_XII!$K:$K,"RIT")+COUNTIFS(ATEF_XIII!$B:$B,$B18,ATEF_XIII!$K:$K,"RIT")+COUNTIFS(ATEF_XIV!$B:$B,$B18,ATEF_XIV!$K:$K,"RIT")</f>
        <v>0</v>
      </c>
    </row>
    <row r="19" spans="1:28" x14ac:dyDescent="0.25">
      <c r="A19" s="68" t="s">
        <v>155</v>
      </c>
      <c r="B19" s="66" t="s">
        <v>105</v>
      </c>
      <c r="C19" s="73">
        <f>COUNTIF(ATEF_I!$6:$6,$B19)+COUNTIF(ATEF_II!$6:$6,$B19)+COUNTIF(ATEF_III!$6:$6,$B19)+COUNTIF(ATEF_IV!$6:$6,$B19)+COUNTIF(ATEF_V!$6:$6,$B19)+COUNTIF(ATEF_VI!$6:$6,$B19)+COUNTIF(ATEF_VII!$6:$6,$B19)+COUNTIF(ATEF_VIII!$6:$6,$B19)+COUNTIF(ATEF_IX!$6:$6,$B19)+COUNTIF(ATEF_X!$6:$6,$B19)+COUNTIF(ATEF_XI!$6:$6,$B19)+COUNTIF(ATEF_XII!$6:$6,$B19)+COUNTIF(ATEF_XIII!$6:$6,$B19)+COUNTIF(ATEF_XIV!$6:$6,$B19)</f>
        <v>3</v>
      </c>
      <c r="D19" s="75">
        <f>COUNTIF(ATEF_I!$B:$B,$B19)+COUNTIF(ATEF_II!$B:$B,$B19)+COUNTIF(ATEF_III!$B:$B,$B19)+COUNTIF(ATEF_IV!$B:$B,$B19)+COUNTIF(ATEF_V!$B:$B,$B19)+COUNTIF(ATEF_VI!$B:$B,$B19)+COUNTIF(ATEF_VII!$B:$B,$B19)+COUNTIF(ATEF_VIII!$B:$B,$B19)+COUNTIF(ATEF_IX!$B:$B,$B19)+COUNTIF(ATEF_X!$B:$B,$B19)+COUNTIF(ATEF_XI!$B:$B,$B19)+COUNTIF(ATEF_XII!$B:$B,$B19)+COUNTIF(ATEF_XIII!$B:$B,$B19)+COUNTIF(ATEF_XIV!$B:$B,$B19)</f>
        <v>3</v>
      </c>
      <c r="E19" s="67">
        <f t="shared" si="0"/>
        <v>0</v>
      </c>
      <c r="F19" s="73">
        <f>COUNTIFS(ATEF_I!$B:$B,$B19,ATEF_I!$A:$A,"1°")+COUNTIFS(ATEF_II!$B:$B,$B19,ATEF_I!$A:$A,"1°")+COUNTIFS(ATEF_III!$B:$B,$B19,ATEF_I!$A:$A,"1°")+COUNTIFS(ATEF_IV!$B:$B,$B19,ATEF_I!$A:$A,"1°")+COUNTIFS(ATEF_V!$B:$B,$B19,ATEF_I!$A:$A,"1°")+COUNTIFS(ATEF_VI!$B:$B,$B19,ATEF_I!$A:$A,"1°")+COUNTIFS(ATEF_VII!$B:$B,$B19,ATEF_I!$A:$A,"1°")+COUNTIFS(ATEF_VIII!$B:$B,$B19,ATEF_I!$A:$A,"1°")+COUNTIFS(ATEF_IX!$B:$B,$B19,ATEF_I!$A:$A,"1°")+COUNTIFS(ATEF_X!$B:$B,$B19,ATEF_I!$A:$A,"1°")+COUNTIFS(ATEF_XI!$B:$B,$B19,ATEF_I!$A:$A,"1°")+COUNTIFS(ATEF_XII!$B:$B,$B19,ATEF_I!$A:$A,"1°")+COUNTIFS(ATEF_XIII!$B:$B,$B19,ATEF_I!$A:$A,"1°")+COUNTIFS(ATEF_XIV!$B:$B,$B19,ATEF_I!$A:$A,"1°")</f>
        <v>1</v>
      </c>
      <c r="G19" s="75">
        <f>COUNTIFS(ATEF_I!$B:$B,$B19,ATEF_I!$A:$A,"2°")+COUNTIFS(ATEF_II!$B:$B,$B19,ATEF_I!$A:$A,"2°")+COUNTIFS(ATEF_III!$B:$B,$B19,ATEF_I!$A:$A,"2°")+COUNTIFS(ATEF_IV!$B:$B,$B19,ATEF_I!$A:$A,"2°")+COUNTIFS(ATEF_V!$B:$B,$B19,ATEF_I!$A:$A,"2°")+COUNTIFS(ATEF_VI!$B:$B,$B19,ATEF_I!$A:$A,"2°")+COUNTIFS(ATEF_VII!$B:$B,$B19,ATEF_I!$A:$A,"2°")+COUNTIFS(ATEF_VIII!$B:$B,$B19,ATEF_I!$A:$A,"2°")+COUNTIFS(ATEF_IX!$B:$B,$B19,ATEF_I!$A:$A,"2°")+COUNTIFS(ATEF_X!$B:$B,$B19,ATEF_I!$A:$A,"2°")+COUNTIFS(ATEF_XI!$B:$B,$B19,ATEF_I!$A:$A,"2°")+COUNTIFS(ATEF_XII!$B:$B,$B19,ATEF_I!$A:$A,"2°")+COUNTIFS(ATEF_XIII!$B:$B,$B19,ATEF_I!$A:$A,"2°")+COUNTIFS(ATEF_XIV!$B:$B,$B19,ATEF_I!$A:$A,"2°")</f>
        <v>1</v>
      </c>
      <c r="H19" s="75">
        <f>COUNTIFS(ATEF_I!$B:$B,$B19,ATEF_I!$A:$A,"3°")+COUNTIFS(ATEF_II!$B:$B,$B19,ATEF_I!$A:$A,"3°")+COUNTIFS(ATEF_III!$B:$B,$B19,ATEF_I!$A:$A,"3°")+COUNTIFS(ATEF_IV!$B:$B,$B19,ATEF_I!$A:$A,"3°")+COUNTIFS(ATEF_V!$B:$B,$B19,ATEF_I!$A:$A,"3°")+COUNTIFS(ATEF_VI!$B:$B,$B19,ATEF_I!$A:$A,"3°")+COUNTIFS(ATEF_VII!$B:$B,$B19,ATEF_I!$A:$A,"3°")+COUNTIFS(ATEF_VIII!$B:$B,$B19,ATEF_I!$A:$A,"3°")+COUNTIFS(ATEF_IX!$B:$B,$B19,ATEF_I!$A:$A,"3°")+COUNTIFS(ATEF_X!$B:$B,$B19,ATEF_I!$A:$A,"3°")+COUNTIFS(ATEF_XI!$B:$B,$B19,ATEF_I!$A:$A,"3°")+COUNTIFS(ATEF_XII!$B:$B,$B19,ATEF_I!$A:$A,"3°")+COUNTIFS(ATEF_XIII!$B:$B,$B19,ATEF_I!$A:$A,"3°")+COUNTIFS(ATEF_XIV!$B:$B,$B19,ATEF_I!$A:$A,"3°")</f>
        <v>1</v>
      </c>
      <c r="I19" s="66">
        <f t="shared" si="1"/>
        <v>0</v>
      </c>
      <c r="J19" s="73">
        <v>0</v>
      </c>
      <c r="K19" s="75">
        <v>0</v>
      </c>
      <c r="L19" s="75">
        <v>2</v>
      </c>
      <c r="M19" s="66">
        <f t="shared" si="2"/>
        <v>1</v>
      </c>
      <c r="N19" s="73">
        <f t="shared" si="3"/>
        <v>34</v>
      </c>
      <c r="O19" s="75">
        <f>SUMIF(ATEF_I!$B:$B,$B19,ATEF_I!$C:$C)+SUMIF(ATEF_II!$B:$B,$B19,ATEF_II!$C:$C)+SUMIF(ATEF_III!$B:$B,$B19,ATEF_III!$C:$C)+SUMIF(ATEF_IV!$B:$B,$B19,ATEF_IV!$C:$C)+SUMIF(ATEF_V!$B:$B,$B19,ATEF_V!$C:$C)+SUMIF(ATEF_VI!$B:$B,$B19,ATEF_VI!$C:$C)+SUMIF(ATEF_VII!$B:$B,$B19,ATEF_VII!$C:$C)+SUMIF(ATEF_VIII!$B:$B,$B19,ATEF_VIII!$C:$C)+SUMIF(ATEF_IX!$B:$B,$B19,ATEF_IX!$C:$C)+SUMIF(ATEF_X!$B:$B,$B19,ATEF_X!$C:$C)+SUMIF(ATEF_XI!$B:$B,$B19,ATEF_XI!$C:$C)+SUMIF(ATEF_XII!$B:$B,$B19,ATEF_XII!$C:$C)+SUMIF(ATEF_XIII!$B:$B,$B19,ATEF_XIII!$C:$C)+SUMIF(ATEF_XIV!$B:$B,$B19,ATEF_XIV!$C:$C)</f>
        <v>9</v>
      </c>
      <c r="P19" s="75">
        <f>SUMIF(ATEF_I!$B:$B,$B19,ATEF_I!D:D)+SUMIF(ATEF_II!$B:$B,$B19,ATEF_II!D:D)+SUMIF(ATEF_III!$B:$B,$B19,ATEF_III!D:D)+SUMIF(ATEF_IV!$B:$B,$B19,ATEF_IV!D:D)+SUMIF(ATEF_V!$B:$B,$B19,ATEF_V!D:D)+SUMIF(ATEF_VI!$B:$B,$B19,ATEF_VI!D:D)+SUMIF(ATEF_VII!$B:$B,$B19,ATEF_VII!D:D)+SUMIF(ATEF_VIII!$B:$B,$B19,ATEF_VIII!D:D)+SUMIF(ATEF_IX!$B:$B,$B19,ATEF_IX!D:D)+SUMIF(ATEF_X!$B:$B,$B19,ATEF_X!D:D)+SUMIF(ATEF_XI!$B:$B,$B19,ATEF_XI!D:D)+SUMIF(ATEF_XII!$B:$B,$B19,ATEF_XII!D:D)+SUMIF(ATEF_XIII!$B:$B,$B19,ATEF_XIII!D:D)+SUMIF(ATEF_XIV!$B:$B,$B19,ATEF_XIV!D:D)</f>
        <v>9</v>
      </c>
      <c r="Q19" s="75">
        <f>SUMIF(ATEF_I!$B:$B,$B19,ATEF_I!E:E)+SUMIF(ATEF_II!$B:$B,$B19,ATEF_II!E:E)+SUMIF(ATEF_III!$B:$B,$B19,ATEF_III!E:E)+SUMIF(ATEF_IV!$B:$B,$B19,ATEF_IV!E:E)+SUMIF(ATEF_V!$B:$B,$B19,ATEF_V!E:E)+SUMIF(ATEF_VI!$B:$B,$B19,ATEF_VI!E:E)+SUMIF(ATEF_VII!$B:$B,$B19,ATEF_VII!E:E)+SUMIF(ATEF_VIII!$B:$B,$B19,ATEF_VIII!E:E)+SUMIF(ATEF_IX!$B:$B,$B19,ATEF_IX!E:E)+SUMIF(ATEF_X!$B:$B,$B19,ATEF_X!E:E)+SUMIF(ATEF_XI!$B:$B,$B19,ATEF_XI!E:E)+SUMIF(ATEF_XII!$B:$B,$B19,ATEF_XII!E:E)+SUMIF(ATEF_XIII!$B:$B,$B19,ATEF_XIII!E:E)+SUMIF(ATEF_XIV!$B:$B,$B19,ATEF_XIV!E:E)</f>
        <v>7</v>
      </c>
      <c r="R19" s="75">
        <f>SUMIF(ATEF_I!$B:$B,$B19,ATEF_I!F:F)+SUMIF(ATEF_II!$B:$B,$B19,ATEF_II!F:F)+SUMIF(ATEF_III!$B:$B,$B19,ATEF_III!F:F)+SUMIF(ATEF_IV!$B:$B,$B19,ATEF_IV!F:F)+SUMIF(ATEF_V!$B:$B,$B19,ATEF_V!F:F)+SUMIF(ATEF_VI!$B:$B,$B19,ATEF_VI!F:F)+SUMIF(ATEF_VII!$B:$B,$B19,ATEF_VII!F:F)+SUMIF(ATEF_VIII!$B:$B,$B19,ATEF_VIII!F:F)+SUMIF(ATEF_IX!$B:$B,$B19,ATEF_IX!F:F)+SUMIF(ATEF_X!$B:$B,$B19,ATEF_X!F:F)+SUMIF(ATEF_XI!$B:$B,$B19,ATEF_XI!F:F)+SUMIF(ATEF_XII!$B:$B,$B19,ATEF_XII!F:F)+SUMIF(ATEF_XIII!$B:$B,$B19,ATEF_XIII!F:F)+SUMIF(ATEF_XIV!$B:$B,$B19,ATEF_XIV!F:F)</f>
        <v>3</v>
      </c>
      <c r="S19" s="75">
        <f>SUMIF(ATEF_I!$B:$B,$B19,ATEF_I!G:G)+SUMIF(ATEF_II!$B:$B,$B19,ATEF_II!G:G)+SUMIF(ATEF_III!$B:$B,$B19,ATEF_III!G:G)+SUMIF(ATEF_IV!$B:$B,$B19,ATEF_IV!G:G)+SUMIF(ATEF_V!$B:$B,$B19,ATEF_V!G:G)+SUMIF(ATEF_VI!$B:$B,$B19,ATEF_VI!G:G)+SUMIF(ATEF_VII!$B:$B,$B19,ATEF_VII!G:G)+SUMIF(ATEF_VIII!$B:$B,$B19,ATEF_VIII!G:G)+SUMIF(ATEF_IX!$B:$B,$B19,ATEF_IX!G:G)+SUMIF(ATEF_X!$B:$B,$B19,ATEF_X!G:G)+SUMIF(ATEF_XI!$B:$B,$B19,ATEF_XI!G:G)+SUMIF(ATEF_XII!$B:$B,$B19,ATEF_XII!G:G)+SUMIF(ATEF_XIII!$B:$B,$B19,ATEF_XIII!G:G)+SUMIF(ATEF_XIV!$B:$B,$B19,ATEF_XIV!G:G)</f>
        <v>2</v>
      </c>
      <c r="T19" s="75">
        <f>SUMIF(ATEF_I!$B:$B,$B19,ATEF_I!H:H)+SUMIF(ATEF_II!$B:$B,$B19,ATEF_II!H:H)+SUMIF(ATEF_III!$B:$B,$B19,ATEF_III!H:H)+SUMIF(ATEF_IV!$B:$B,$B19,ATEF_IV!H:H)+SUMIF(ATEF_V!$B:$B,$B19,ATEF_V!H:H)+SUMIF(ATEF_VI!$B:$B,$B19,ATEF_VI!H:H)+SUMIF(ATEF_VII!$B:$B,$B19,ATEF_VII!H:H)+SUMIF(ATEF_VIII!$B:$B,$B19,ATEF_VIII!H:H)+SUMIF(ATEF_IX!$B:$B,$B19,ATEF_IX!H:H)+SUMIF(ATEF_X!$B:$B,$B19,ATEF_X!H:H)+SUMIF(ATEF_XI!$B:$B,$B19,ATEF_XI!H:H)+SUMIF(ATEF_XII!$B:$B,$B19,ATEF_XII!H:H)+SUMIF(ATEF_XIII!$B:$B,$B19,ATEF_XIII!H:H)+SUMIF(ATEF_XIV!$B:$B,$B19,ATEF_XIV!H:H)</f>
        <v>1</v>
      </c>
      <c r="U19" s="75">
        <f>SUMIF(ATEF_I!$B:$B,$B19,ATEF_I!I:I)+SUMIF(ATEF_II!$B:$B,$B19,ATEF_II!I:I)+SUMIF(ATEF_III!$B:$B,$B19,ATEF_III!I:I)+SUMIF(ATEF_IV!$B:$B,$B19,ATEF_IV!I:I)+SUMIF(ATEF_V!$B:$B,$B19,ATEF_V!I:I)+SUMIF(ATEF_VI!$B:$B,$B19,ATEF_VI!I:I)+SUMIF(ATEF_VII!$B:$B,$B19,ATEF_VII!I:I)+SUMIF(ATEF_VIII!$B:$B,$B19,ATEF_VIII!I:I)+SUMIF(ATEF_IX!$B:$B,$B19,ATEF_IX!I:I)+SUMIF(ATEF_X!$B:$B,$B19,ATEF_X!I:I)+SUMIF(ATEF_XI!$B:$B,$B19,ATEF_XI!I:I)+SUMIF(ATEF_XII!$B:$B,$B19,ATEF_XII!I:I)+SUMIF(ATEF_XIII!$B:$B,$B19,ATEF_XIII!I:I)+SUMIF(ATEF_XIV!$B:$B,$B19,ATEF_XIV!I:I)</f>
        <v>3</v>
      </c>
      <c r="V19" s="67">
        <f>SUMIF(ATEF_I!$B:$B,$B19,ATEF_I!J:J)+SUMIF(ATEF_II!$B:$B,$B19,ATEF_II!J:J)+SUMIF(ATEF_III!$B:$B,$B19,ATEF_III!J:J)+SUMIF(ATEF_IV!$B:$B,$B19,ATEF_IV!J:J)+SUMIF(ATEF_V!$B:$B,$B19,ATEF_V!J:J)+SUMIF(ATEF_VI!$B:$B,$B19,ATEF_VI!J:J)+SUMIF(ATEF_VII!$B:$B,$B19,ATEF_VII!J:J)+SUMIF(ATEF_VIII!$B:$B,$B19,ATEF_VIII!J:J)+SUMIF(ATEF_IX!$B:$B,$B19,ATEF_IX!J:J)+SUMIF(ATEF_X!$B:$B,$B19,ATEF_X!J:J)+SUMIF(ATEF_XI!$B:$B,$B19,ATEF_XI!J:J)+SUMIF(ATEF_XII!$B:$B,$B19,ATEF_XII!J:J)+SUMIF(ATEF_XIII!$B:$B,$B19,ATEF_XIII!J:J)+SUMIF(ATEF_XIV!$B:$B,$B19,ATEF_XIV!J:J)</f>
        <v>0</v>
      </c>
      <c r="W19" s="73">
        <f t="shared" si="4"/>
        <v>3</v>
      </c>
      <c r="X19" s="75">
        <f>COUNTIFS(ATEF_I!$B:$B,$B19,ATEF_I!$K:$K,1)+COUNTIFS(ATEF_II!$B:$B,$B19,ATEF_II!$K:$K,1)+COUNTIFS(ATEF_III!$B:$B,$B19,ATEF_III!$K:$K,1)+COUNTIFS(ATEF_IV!$B:$B,$B19,ATEF_IV!$K:$K,1)+COUNTIFS(ATEF_V!$B:$B,$B19,ATEF_V!$K:$K,1)+COUNTIFS(ATEF_VI!$B:$B,$B19,ATEF_VI!$K:$K,1)+COUNTIFS(ATEF_VII!$B:$B,$B19,ATEF_VII!$K:$K,1)+COUNTIFS(ATEF_VIII!$B:$B,$B19,ATEF_VIII!$K:$K,1)+COUNTIFS(ATEF_IX!$B:$B,$B19,ATEF_IX!$K:$K,1)+COUNTIFS(ATEF_X!$B:$B,$B19,ATEF_X!$K:$K,1)+COUNTIFS(ATEF_XI!$B:$B,$B19,ATEF_XI!$K:$K,1)+COUNTIFS(ATEF_XII!$B:$B,$B19,ATEF_XII!$K:$K,1)+COUNTIFS(ATEF_XIII!$B:$B,$B19,ATEF_XIII!$K:$K,1)+COUNTIFS(ATEF_XIV!$B:$B,$B19,ATEF_XIV!$K:$K,1)</f>
        <v>2</v>
      </c>
      <c r="Y19" s="75">
        <f>COUNTIFS(ATEF_I!$B:$B,$B19,ATEF_I!$K:$K,2)+COUNTIFS(ATEF_II!$B:$B,$B19,ATEF_II!$K:$K,2)+COUNTIFS(ATEF_III!$B:$B,$B19,ATEF_III!$K:$K,2)+COUNTIFS(ATEF_IV!$B:$B,$B19,ATEF_IV!$K:$K,2)+COUNTIFS(ATEF_V!$B:$B,$B19,ATEF_V!$K:$K,2)+COUNTIFS(ATEF_VI!$B:$B,$B19,ATEF_VI!$K:$K,2)+COUNTIFS(ATEF_VII!$B:$B,$B19,ATEF_VII!$K:$K,2)+COUNTIFS(ATEF_VIII!$B:$B,$B19,ATEF_VIII!$K:$K,2)+COUNTIFS(ATEF_IX!$B:$B,$B19,ATEF_IX!$K:$K,2)+COUNTIFS(ATEF_X!$B:$B,$B19,ATEF_X!$K:$K,2)+COUNTIFS(ATEF_XI!$B:$B,$B19,ATEF_XI!$K:$K,2)+COUNTIFS(ATEF_XII!$B:$B,$B19,ATEF_XII!$K:$K,2)+COUNTIFS(ATEF_XIII!$B:$B,$B19,ATEF_XIII!$K:$K,2)+COUNTIFS(ATEF_XIV!$B:$B,$B19,ATEF_XIV!$K:$K,2)</f>
        <v>1</v>
      </c>
      <c r="Z19" s="75">
        <f>COUNTIFS(ATEF_I!$B:$B,$B19,ATEF_I!$K:$K,3)+COUNTIFS(ATEF_II!$B:$B,$B19,ATEF_II!$K:$K,3)+COUNTIFS(ATEF_III!$B:$B,$B19,ATEF_III!$K:$K,3)+COUNTIFS(ATEF_IV!$B:$B,$B19,ATEF_IV!$K:$K,3)+COUNTIFS(ATEF_V!$B:$B,$B19,ATEF_V!$K:$K,3)+COUNTIFS(ATEF_VI!$B:$B,$B19,ATEF_VI!$K:$K,3)+COUNTIFS(ATEF_VII!$B:$B,$B19,ATEF_VII!$K:$K,3)+COUNTIFS(ATEF_VIII!$B:$B,$B19,ATEF_VIII!$K:$K,3)+COUNTIFS(ATEF_IX!$B:$B,$B19,ATEF_IX!$K:$K,3)+COUNTIFS(ATEF_X!$B:$B,$B19,ATEF_X!$K:$K,3)+COUNTIFS(ATEF_XI!$B:$B,$B19,ATEF_XI!$K:$K,3)+COUNTIFS(ATEF_XII!$B:$B,$B19,ATEF_XII!$K:$K,3)+COUNTIFS(ATEF_XIII!$B:$B,$B19,ATEF_XIII!$K:$K,3)+COUNTIFS(ATEF_XIV!$B:$B,$B19,ATEF_XIV!$K:$K,3)</f>
        <v>0</v>
      </c>
      <c r="AA19" s="75">
        <f>COUNTIFS(ATEF_I!$B:$B,$B19,ATEF_I!$K:$K,"&gt;3")+COUNTIFS(ATEF_II!$B:$B,$B19,ATEF_II!$K:$K,"&gt;3")+COUNTIFS(ATEF_III!$B:$B,$B19,ATEF_III!$K:$K,"&gt;3")+COUNTIFS(ATEF_IV!$B:$B,$B19,ATEF_IV!$K:$K,"&gt;3")+COUNTIFS(ATEF_V!$B:$B,$B19,ATEF_V!$K:$K,"&gt;3")+COUNTIFS(ATEF_VI!$B:$B,$B19,ATEF_VI!$K:$K,"&gt;3")+COUNTIFS(ATEF_VII!$B:$B,$B19,ATEF_VII!$K:$K,"&gt;3")+COUNTIFS(ATEF_VIII!$B:$B,$B19,ATEF_VIII!$K:$K,"&gt;3")+COUNTIFS(ATEF_IX!$B:$B,$B19,ATEF_IX!$K:$K,"&gt;3")+COUNTIFS(ATEF_X!$B:$B,$B19,ATEF_X!$K:$K,"&gt;3")+COUNTIFS(ATEF_XI!$B:$B,$B19,ATEF_XI!$K:$K,"&gt;3")+COUNTIFS(ATEF_XII!$B:$B,$B19,ATEF_XII!$K:$K,"&gt;3")+COUNTIFS(ATEF_XIII!$B:$B,$B19,ATEF_XIII!$K:$K,"&gt;3")+COUNTIFS(ATEF_XIV!$B:$B,$B19,ATEF_XIV!$K:$K,"&gt;3")</f>
        <v>0</v>
      </c>
      <c r="AB19" s="66">
        <f>COUNTIFS(ATEF_I!$B:$B,$B19,ATEF_I!$K:$K,"RIT")+COUNTIFS(ATEF_II!$B:$B,$B19,ATEF_II!$K:$K,"RIT")+COUNTIFS(ATEF_III!$B:$B,$B19,ATEF_III!$K:$K,"RIT")+COUNTIFS(ATEF_IV!$B:$B,$B19,ATEF_IV!$K:$K,"RIT")+COUNTIFS(ATEF_V!$B:$B,$B19,ATEF_V!$K:$K,"RIT")+COUNTIFS(ATEF_VI!$B:$B,$B19,ATEF_VI!$K:$K,"RIT")+COUNTIFS(ATEF_VII!$B:$B,$B19,ATEF_VII!$K:$K,"RIT")+COUNTIFS(ATEF_VIII!$B:$B,$B19,ATEF_VIII!$K:$K,"RIT")+COUNTIFS(ATEF_IX!$B:$B,$B19,ATEF_IX!$K:$K,"RIT")+COUNTIFS(ATEF_X!$B:$B,$B19,ATEF_X!$K:$K,"RIT")+COUNTIFS(ATEF_XI!$B:$B,$B19,ATEF_XI!$K:$K,"RIT")+COUNTIFS(ATEF_XII!$B:$B,$B19,ATEF_XII!$K:$K,"RIT")+COUNTIFS(ATEF_XIII!$B:$B,$B19,ATEF_XIII!$K:$K,"RIT")+COUNTIFS(ATEF_XIV!$B:$B,$B19,ATEF_XIV!$K:$K,"RIT")</f>
        <v>0</v>
      </c>
    </row>
    <row r="20" spans="1:28" x14ac:dyDescent="0.25">
      <c r="A20" s="68" t="s">
        <v>156</v>
      </c>
      <c r="B20" s="66" t="s">
        <v>93</v>
      </c>
      <c r="C20" s="73">
        <f>COUNTIF(ATEF_I!$6:$6,$B20)+COUNTIF(ATEF_II!$6:$6,$B20)+COUNTIF(ATEF_III!$6:$6,$B20)+COUNTIF(ATEF_IV!$6:$6,$B20)+COUNTIF(ATEF_V!$6:$6,$B20)+COUNTIF(ATEF_VI!$6:$6,$B20)+COUNTIF(ATEF_VII!$6:$6,$B20)+COUNTIF(ATEF_VIII!$6:$6,$B20)+COUNTIF(ATEF_IX!$6:$6,$B20)+COUNTIF(ATEF_X!$6:$6,$B20)+COUNTIF(ATEF_XI!$6:$6,$B20)+COUNTIF(ATEF_XII!$6:$6,$B20)+COUNTIF(ATEF_XIII!$6:$6,$B20)+COUNTIF(ATEF_XIV!$6:$6,$B20)</f>
        <v>3</v>
      </c>
      <c r="D20" s="75">
        <f>COUNTIF(ATEF_I!$B:$B,$B20)+COUNTIF(ATEF_II!$B:$B,$B20)+COUNTIF(ATEF_III!$B:$B,$B20)+COUNTIF(ATEF_IV!$B:$B,$B20)+COUNTIF(ATEF_V!$B:$B,$B20)+COUNTIF(ATEF_VI!$B:$B,$B20)+COUNTIF(ATEF_VII!$B:$B,$B20)+COUNTIF(ATEF_VIII!$B:$B,$B20)+COUNTIF(ATEF_IX!$B:$B,$B20)+COUNTIF(ATEF_X!$B:$B,$B20)+COUNTIF(ATEF_XI!$B:$B,$B20)+COUNTIF(ATEF_XII!$B:$B,$B20)+COUNTIF(ATEF_XIII!$B:$B,$B20)+COUNTIF(ATEF_XIV!$B:$B,$B20)</f>
        <v>1</v>
      </c>
      <c r="E20" s="67">
        <f t="shared" si="0"/>
        <v>2</v>
      </c>
      <c r="F20" s="73">
        <f>COUNTIFS(ATEF_I!$B:$B,$B20,ATEF_I!$A:$A,"1°")+COUNTIFS(ATEF_II!$B:$B,$B20,ATEF_I!$A:$A,"1°")+COUNTIFS(ATEF_III!$B:$B,$B20,ATEF_I!$A:$A,"1°")+COUNTIFS(ATEF_IV!$B:$B,$B20,ATEF_I!$A:$A,"1°")+COUNTIFS(ATEF_V!$B:$B,$B20,ATEF_I!$A:$A,"1°")+COUNTIFS(ATEF_VI!$B:$B,$B20,ATEF_I!$A:$A,"1°")+COUNTIFS(ATEF_VII!$B:$B,$B20,ATEF_I!$A:$A,"1°")+COUNTIFS(ATEF_VIII!$B:$B,$B20,ATEF_I!$A:$A,"1°")+COUNTIFS(ATEF_IX!$B:$B,$B20,ATEF_I!$A:$A,"1°")+COUNTIFS(ATEF_X!$B:$B,$B20,ATEF_I!$A:$A,"1°")+COUNTIFS(ATEF_XI!$B:$B,$B20,ATEF_I!$A:$A,"1°")+COUNTIFS(ATEF_XII!$B:$B,$B20,ATEF_I!$A:$A,"1°")+COUNTIFS(ATEF_XIII!$B:$B,$B20,ATEF_I!$A:$A,"1°")+COUNTIFS(ATEF_XIV!$B:$B,$B20,ATEF_I!$A:$A,"1°")</f>
        <v>0</v>
      </c>
      <c r="G20" s="75">
        <f>COUNTIFS(ATEF_I!$B:$B,$B20,ATEF_I!$A:$A,"2°")+COUNTIFS(ATEF_II!$B:$B,$B20,ATEF_I!$A:$A,"2°")+COUNTIFS(ATEF_III!$B:$B,$B20,ATEF_I!$A:$A,"2°")+COUNTIFS(ATEF_IV!$B:$B,$B20,ATEF_I!$A:$A,"2°")+COUNTIFS(ATEF_V!$B:$B,$B20,ATEF_I!$A:$A,"2°")+COUNTIFS(ATEF_VI!$B:$B,$B20,ATEF_I!$A:$A,"2°")+COUNTIFS(ATEF_VII!$B:$B,$B20,ATEF_I!$A:$A,"2°")+COUNTIFS(ATEF_VIII!$B:$B,$B20,ATEF_I!$A:$A,"2°")+COUNTIFS(ATEF_IX!$B:$B,$B20,ATEF_I!$A:$A,"2°")+COUNTIFS(ATEF_X!$B:$B,$B20,ATEF_I!$A:$A,"2°")+COUNTIFS(ATEF_XI!$B:$B,$B20,ATEF_I!$A:$A,"2°")+COUNTIFS(ATEF_XII!$B:$B,$B20,ATEF_I!$A:$A,"2°")+COUNTIFS(ATEF_XIII!$B:$B,$B20,ATEF_I!$A:$A,"2°")+COUNTIFS(ATEF_XIV!$B:$B,$B20,ATEF_I!$A:$A,"2°")</f>
        <v>0</v>
      </c>
      <c r="H20" s="75">
        <f>COUNTIFS(ATEF_I!$B:$B,$B20,ATEF_I!$A:$A,"3°")+COUNTIFS(ATEF_II!$B:$B,$B20,ATEF_I!$A:$A,"3°")+COUNTIFS(ATEF_III!$B:$B,$B20,ATEF_I!$A:$A,"3°")+COUNTIFS(ATEF_IV!$B:$B,$B20,ATEF_I!$A:$A,"3°")+COUNTIFS(ATEF_V!$B:$B,$B20,ATEF_I!$A:$A,"3°")+COUNTIFS(ATEF_VI!$B:$B,$B20,ATEF_I!$A:$A,"3°")+COUNTIFS(ATEF_VII!$B:$B,$B20,ATEF_I!$A:$A,"3°")+COUNTIFS(ATEF_VIII!$B:$B,$B20,ATEF_I!$A:$A,"3°")+COUNTIFS(ATEF_IX!$B:$B,$B20,ATEF_I!$A:$A,"3°")+COUNTIFS(ATEF_X!$B:$B,$B20,ATEF_I!$A:$A,"3°")+COUNTIFS(ATEF_XI!$B:$B,$B20,ATEF_I!$A:$A,"3°")+COUNTIFS(ATEF_XII!$B:$B,$B20,ATEF_I!$A:$A,"3°")+COUNTIFS(ATEF_XIII!$B:$B,$B20,ATEF_I!$A:$A,"3°")+COUNTIFS(ATEF_XIV!$B:$B,$B20,ATEF_I!$A:$A,"3°")</f>
        <v>0</v>
      </c>
      <c r="I20" s="66">
        <f t="shared" si="1"/>
        <v>1</v>
      </c>
      <c r="J20" s="73">
        <v>0</v>
      </c>
      <c r="K20" s="75">
        <v>0</v>
      </c>
      <c r="L20" s="75">
        <v>1</v>
      </c>
      <c r="M20" s="66">
        <f t="shared" si="2"/>
        <v>2</v>
      </c>
      <c r="N20" s="73">
        <f t="shared" si="3"/>
        <v>10</v>
      </c>
      <c r="O20" s="75">
        <f>SUMIF(ATEF_I!$B:$B,$B20,ATEF_I!$C:$C)+SUMIF(ATEF_II!$B:$B,$B20,ATEF_II!$C:$C)+SUMIF(ATEF_III!$B:$B,$B20,ATEF_III!$C:$C)+SUMIF(ATEF_IV!$B:$B,$B20,ATEF_IV!$C:$C)+SUMIF(ATEF_V!$B:$B,$B20,ATEF_V!$C:$C)+SUMIF(ATEF_VI!$B:$B,$B20,ATEF_VI!$C:$C)+SUMIF(ATEF_VII!$B:$B,$B20,ATEF_VII!$C:$C)+SUMIF(ATEF_VIII!$B:$B,$B20,ATEF_VIII!$C:$C)+SUMIF(ATEF_IX!$B:$B,$B20,ATEF_IX!$C:$C)+SUMIF(ATEF_X!$B:$B,$B20,ATEF_X!$C:$C)+SUMIF(ATEF_XI!$B:$B,$B20,ATEF_XI!$C:$C)+SUMIF(ATEF_XII!$B:$B,$B20,ATEF_XII!$C:$C)+SUMIF(ATEF_XIII!$B:$B,$B20,ATEF_XIII!$C:$C)+SUMIF(ATEF_XIV!$B:$B,$B20,ATEF_XIV!$C:$C)</f>
        <v>1</v>
      </c>
      <c r="P20" s="75">
        <f>SUMIF(ATEF_I!$B:$B,$B20,ATEF_I!D:D)+SUMIF(ATEF_II!$B:$B,$B20,ATEF_II!D:D)+SUMIF(ATEF_III!$B:$B,$B20,ATEF_III!D:D)+SUMIF(ATEF_IV!$B:$B,$B20,ATEF_IV!D:D)+SUMIF(ATEF_V!$B:$B,$B20,ATEF_V!D:D)+SUMIF(ATEF_VI!$B:$B,$B20,ATEF_VI!D:D)+SUMIF(ATEF_VII!$B:$B,$B20,ATEF_VII!D:D)+SUMIF(ATEF_VIII!$B:$B,$B20,ATEF_VIII!D:D)+SUMIF(ATEF_IX!$B:$B,$B20,ATEF_IX!D:D)+SUMIF(ATEF_X!$B:$B,$B20,ATEF_X!D:D)+SUMIF(ATEF_XI!$B:$B,$B20,ATEF_XI!D:D)+SUMIF(ATEF_XII!$B:$B,$B20,ATEF_XII!D:D)+SUMIF(ATEF_XIII!$B:$B,$B20,ATEF_XIII!D:D)+SUMIF(ATEF_XIV!$B:$B,$B20,ATEF_XIV!D:D)</f>
        <v>0</v>
      </c>
      <c r="Q20" s="75">
        <f>SUMIF(ATEF_I!$B:$B,$B20,ATEF_I!E:E)+SUMIF(ATEF_II!$B:$B,$B20,ATEF_II!E:E)+SUMIF(ATEF_III!$B:$B,$B20,ATEF_III!E:E)+SUMIF(ATEF_IV!$B:$B,$B20,ATEF_IV!E:E)+SUMIF(ATEF_V!$B:$B,$B20,ATEF_V!E:E)+SUMIF(ATEF_VI!$B:$B,$B20,ATEF_VI!E:E)+SUMIF(ATEF_VII!$B:$B,$B20,ATEF_VII!E:E)+SUMIF(ATEF_VIII!$B:$B,$B20,ATEF_VIII!E:E)+SUMIF(ATEF_IX!$B:$B,$B20,ATEF_IX!E:E)+SUMIF(ATEF_X!$B:$B,$B20,ATEF_X!E:E)+SUMIF(ATEF_XI!$B:$B,$B20,ATEF_XI!E:E)+SUMIF(ATEF_XII!$B:$B,$B20,ATEF_XII!E:E)+SUMIF(ATEF_XIII!$B:$B,$B20,ATEF_XIII!E:E)+SUMIF(ATEF_XIV!$B:$B,$B20,ATEF_XIV!E:E)</f>
        <v>1</v>
      </c>
      <c r="R20" s="75">
        <f>SUMIF(ATEF_I!$B:$B,$B20,ATEF_I!F:F)+SUMIF(ATEF_II!$B:$B,$B20,ATEF_II!F:F)+SUMIF(ATEF_III!$B:$B,$B20,ATEF_III!F:F)+SUMIF(ATEF_IV!$B:$B,$B20,ATEF_IV!F:F)+SUMIF(ATEF_V!$B:$B,$B20,ATEF_V!F:F)+SUMIF(ATEF_VI!$B:$B,$B20,ATEF_VI!F:F)+SUMIF(ATEF_VII!$B:$B,$B20,ATEF_VII!F:F)+SUMIF(ATEF_VIII!$B:$B,$B20,ATEF_VIII!F:F)+SUMIF(ATEF_IX!$B:$B,$B20,ATEF_IX!F:F)+SUMIF(ATEF_X!$B:$B,$B20,ATEF_X!F:F)+SUMIF(ATEF_XI!$B:$B,$B20,ATEF_XI!F:F)+SUMIF(ATEF_XII!$B:$B,$B20,ATEF_XII!F:F)+SUMIF(ATEF_XIII!$B:$B,$B20,ATEF_XIII!F:F)+SUMIF(ATEF_XIV!$B:$B,$B20,ATEF_XIV!F:F)</f>
        <v>1</v>
      </c>
      <c r="S20" s="75">
        <f>SUMIF(ATEF_I!$B:$B,$B20,ATEF_I!G:G)+SUMIF(ATEF_II!$B:$B,$B20,ATEF_II!G:G)+SUMIF(ATEF_III!$B:$B,$B20,ATEF_III!G:G)+SUMIF(ATEF_IV!$B:$B,$B20,ATEF_IV!G:G)+SUMIF(ATEF_V!$B:$B,$B20,ATEF_V!G:G)+SUMIF(ATEF_VI!$B:$B,$B20,ATEF_VI!G:G)+SUMIF(ATEF_VII!$B:$B,$B20,ATEF_VII!G:G)+SUMIF(ATEF_VIII!$B:$B,$B20,ATEF_VIII!G:G)+SUMIF(ATEF_IX!$B:$B,$B20,ATEF_IX!G:G)+SUMIF(ATEF_X!$B:$B,$B20,ATEF_X!G:G)+SUMIF(ATEF_XI!$B:$B,$B20,ATEF_XI!G:G)+SUMIF(ATEF_XII!$B:$B,$B20,ATEF_XII!G:G)+SUMIF(ATEF_XIII!$B:$B,$B20,ATEF_XIII!G:G)+SUMIF(ATEF_XIV!$B:$B,$B20,ATEF_XIV!G:G)</f>
        <v>2</v>
      </c>
      <c r="T20" s="75">
        <f>SUMIF(ATEF_I!$B:$B,$B20,ATEF_I!H:H)+SUMIF(ATEF_II!$B:$B,$B20,ATEF_II!H:H)+SUMIF(ATEF_III!$B:$B,$B20,ATEF_III!H:H)+SUMIF(ATEF_IV!$B:$B,$B20,ATEF_IV!H:H)+SUMIF(ATEF_V!$B:$B,$B20,ATEF_V!H:H)+SUMIF(ATEF_VI!$B:$B,$B20,ATEF_VI!H:H)+SUMIF(ATEF_VII!$B:$B,$B20,ATEF_VII!H:H)+SUMIF(ATEF_VIII!$B:$B,$B20,ATEF_VIII!H:H)+SUMIF(ATEF_IX!$B:$B,$B20,ATEF_IX!H:H)+SUMIF(ATEF_X!$B:$B,$B20,ATEF_X!H:H)+SUMIF(ATEF_XI!$B:$B,$B20,ATEF_XI!H:H)+SUMIF(ATEF_XII!$B:$B,$B20,ATEF_XII!H:H)+SUMIF(ATEF_XIII!$B:$B,$B20,ATEF_XIII!H:H)+SUMIF(ATEF_XIV!$B:$B,$B20,ATEF_XIV!H:H)</f>
        <v>2</v>
      </c>
      <c r="U20" s="75">
        <f>SUMIF(ATEF_I!$B:$B,$B20,ATEF_I!I:I)+SUMIF(ATEF_II!$B:$B,$B20,ATEF_II!I:I)+SUMIF(ATEF_III!$B:$B,$B20,ATEF_III!I:I)+SUMIF(ATEF_IV!$B:$B,$B20,ATEF_IV!I:I)+SUMIF(ATEF_V!$B:$B,$B20,ATEF_V!I:I)+SUMIF(ATEF_VI!$B:$B,$B20,ATEF_VI!I:I)+SUMIF(ATEF_VII!$B:$B,$B20,ATEF_VII!I:I)+SUMIF(ATEF_VIII!$B:$B,$B20,ATEF_VIII!I:I)+SUMIF(ATEF_IX!$B:$B,$B20,ATEF_IX!I:I)+SUMIF(ATEF_X!$B:$B,$B20,ATEF_X!I:I)+SUMIF(ATEF_XI!$B:$B,$B20,ATEF_XI!I:I)+SUMIF(ATEF_XII!$B:$B,$B20,ATEF_XII!I:I)+SUMIF(ATEF_XIII!$B:$B,$B20,ATEF_XIII!I:I)+SUMIF(ATEF_XIV!$B:$B,$B20,ATEF_XIV!I:I)</f>
        <v>3</v>
      </c>
      <c r="V20" s="67">
        <f>SUMIF(ATEF_I!$B:$B,$B20,ATEF_I!J:J)+SUMIF(ATEF_II!$B:$B,$B20,ATEF_II!J:J)+SUMIF(ATEF_III!$B:$B,$B20,ATEF_III!J:J)+SUMIF(ATEF_IV!$B:$B,$B20,ATEF_IV!J:J)+SUMIF(ATEF_V!$B:$B,$B20,ATEF_V!J:J)+SUMIF(ATEF_VI!$B:$B,$B20,ATEF_VI!J:J)+SUMIF(ATEF_VII!$B:$B,$B20,ATEF_VII!J:J)+SUMIF(ATEF_VIII!$B:$B,$B20,ATEF_VIII!J:J)+SUMIF(ATEF_IX!$B:$B,$B20,ATEF_IX!J:J)+SUMIF(ATEF_X!$B:$B,$B20,ATEF_X!J:J)+SUMIF(ATEF_XI!$B:$B,$B20,ATEF_XI!J:J)+SUMIF(ATEF_XII!$B:$B,$B20,ATEF_XII!J:J)+SUMIF(ATEF_XIII!$B:$B,$B20,ATEF_XIII!J:J)+SUMIF(ATEF_XIV!$B:$B,$B20,ATEF_XIV!J:J)</f>
        <v>0</v>
      </c>
      <c r="W20" s="73">
        <f t="shared" si="4"/>
        <v>1</v>
      </c>
      <c r="X20" s="75">
        <f>COUNTIFS(ATEF_I!$B:$B,$B20,ATEF_I!$K:$K,1)+COUNTIFS(ATEF_II!$B:$B,$B20,ATEF_II!$K:$K,1)+COUNTIFS(ATEF_III!$B:$B,$B20,ATEF_III!$K:$K,1)+COUNTIFS(ATEF_IV!$B:$B,$B20,ATEF_IV!$K:$K,1)+COUNTIFS(ATEF_V!$B:$B,$B20,ATEF_V!$K:$K,1)+COUNTIFS(ATEF_VI!$B:$B,$B20,ATEF_VI!$K:$K,1)+COUNTIFS(ATEF_VII!$B:$B,$B20,ATEF_VII!$K:$K,1)+COUNTIFS(ATEF_VIII!$B:$B,$B20,ATEF_VIII!$K:$K,1)+COUNTIFS(ATEF_IX!$B:$B,$B20,ATEF_IX!$K:$K,1)+COUNTIFS(ATEF_X!$B:$B,$B20,ATEF_X!$K:$K,1)+COUNTIFS(ATEF_XI!$B:$B,$B20,ATEF_XI!$K:$K,1)+COUNTIFS(ATEF_XII!$B:$B,$B20,ATEF_XII!$K:$K,1)+COUNTIFS(ATEF_XIII!$B:$B,$B20,ATEF_XIII!$K:$K,1)+COUNTIFS(ATEF_XIV!$B:$B,$B20,ATEF_XIV!$K:$K,1)</f>
        <v>1</v>
      </c>
      <c r="Y20" s="75">
        <f>COUNTIFS(ATEF_I!$B:$B,$B20,ATEF_I!$K:$K,2)+COUNTIFS(ATEF_II!$B:$B,$B20,ATEF_II!$K:$K,2)+COUNTIFS(ATEF_III!$B:$B,$B20,ATEF_III!$K:$K,2)+COUNTIFS(ATEF_IV!$B:$B,$B20,ATEF_IV!$K:$K,2)+COUNTIFS(ATEF_V!$B:$B,$B20,ATEF_V!$K:$K,2)+COUNTIFS(ATEF_VI!$B:$B,$B20,ATEF_VI!$K:$K,2)+COUNTIFS(ATEF_VII!$B:$B,$B20,ATEF_VII!$K:$K,2)+COUNTIFS(ATEF_VIII!$B:$B,$B20,ATEF_VIII!$K:$K,2)+COUNTIFS(ATEF_IX!$B:$B,$B20,ATEF_IX!$K:$K,2)+COUNTIFS(ATEF_X!$B:$B,$B20,ATEF_X!$K:$K,2)+COUNTIFS(ATEF_XI!$B:$B,$B20,ATEF_XI!$K:$K,2)+COUNTIFS(ATEF_XII!$B:$B,$B20,ATEF_XII!$K:$K,2)+COUNTIFS(ATEF_XIII!$B:$B,$B20,ATEF_XIII!$K:$K,2)+COUNTIFS(ATEF_XIV!$B:$B,$B20,ATEF_XIV!$K:$K,2)</f>
        <v>0</v>
      </c>
      <c r="Z20" s="75">
        <f>COUNTIFS(ATEF_I!$B:$B,$B20,ATEF_I!$K:$K,3)+COUNTIFS(ATEF_II!$B:$B,$B20,ATEF_II!$K:$K,3)+COUNTIFS(ATEF_III!$B:$B,$B20,ATEF_III!$K:$K,3)+COUNTIFS(ATEF_IV!$B:$B,$B20,ATEF_IV!$K:$K,3)+COUNTIFS(ATEF_V!$B:$B,$B20,ATEF_V!$K:$K,3)+COUNTIFS(ATEF_VI!$B:$B,$B20,ATEF_VI!$K:$K,3)+COUNTIFS(ATEF_VII!$B:$B,$B20,ATEF_VII!$K:$K,3)+COUNTIFS(ATEF_VIII!$B:$B,$B20,ATEF_VIII!$K:$K,3)+COUNTIFS(ATEF_IX!$B:$B,$B20,ATEF_IX!$K:$K,3)+COUNTIFS(ATEF_X!$B:$B,$B20,ATEF_X!$K:$K,3)+COUNTIFS(ATEF_XI!$B:$B,$B20,ATEF_XI!$K:$K,3)+COUNTIFS(ATEF_XII!$B:$B,$B20,ATEF_XII!$K:$K,3)+COUNTIFS(ATEF_XIII!$B:$B,$B20,ATEF_XIII!$K:$K,3)+COUNTIFS(ATEF_XIV!$B:$B,$B20,ATEF_XIV!$K:$K,3)</f>
        <v>0</v>
      </c>
      <c r="AA20" s="75">
        <f>COUNTIFS(ATEF_I!$B:$B,$B20,ATEF_I!$K:$K,"&gt;3")+COUNTIFS(ATEF_II!$B:$B,$B20,ATEF_II!$K:$K,"&gt;3")+COUNTIFS(ATEF_III!$B:$B,$B20,ATEF_III!$K:$K,"&gt;3")+COUNTIFS(ATEF_IV!$B:$B,$B20,ATEF_IV!$K:$K,"&gt;3")+COUNTIFS(ATEF_V!$B:$B,$B20,ATEF_V!$K:$K,"&gt;3")+COUNTIFS(ATEF_VI!$B:$B,$B20,ATEF_VI!$K:$K,"&gt;3")+COUNTIFS(ATEF_VII!$B:$B,$B20,ATEF_VII!$K:$K,"&gt;3")+COUNTIFS(ATEF_VIII!$B:$B,$B20,ATEF_VIII!$K:$K,"&gt;3")+COUNTIFS(ATEF_IX!$B:$B,$B20,ATEF_IX!$K:$K,"&gt;3")+COUNTIFS(ATEF_X!$B:$B,$B20,ATEF_X!$K:$K,"&gt;3")+COUNTIFS(ATEF_XI!$B:$B,$B20,ATEF_XI!$K:$K,"&gt;3")+COUNTIFS(ATEF_XII!$B:$B,$B20,ATEF_XII!$K:$K,"&gt;3")+COUNTIFS(ATEF_XIII!$B:$B,$B20,ATEF_XIII!$K:$K,"&gt;3")+COUNTIFS(ATEF_XIV!$B:$B,$B20,ATEF_XIV!$K:$K,"&gt;3")</f>
        <v>0</v>
      </c>
      <c r="AB20" s="66">
        <f>COUNTIFS(ATEF_I!$B:$B,$B20,ATEF_I!$K:$K,"RIT")+COUNTIFS(ATEF_II!$B:$B,$B20,ATEF_II!$K:$K,"RIT")+COUNTIFS(ATEF_III!$B:$B,$B20,ATEF_III!$K:$K,"RIT")+COUNTIFS(ATEF_IV!$B:$B,$B20,ATEF_IV!$K:$K,"RIT")+COUNTIFS(ATEF_V!$B:$B,$B20,ATEF_V!$K:$K,"RIT")+COUNTIFS(ATEF_VI!$B:$B,$B20,ATEF_VI!$K:$K,"RIT")+COUNTIFS(ATEF_VII!$B:$B,$B20,ATEF_VII!$K:$K,"RIT")+COUNTIFS(ATEF_VIII!$B:$B,$B20,ATEF_VIII!$K:$K,"RIT")+COUNTIFS(ATEF_IX!$B:$B,$B20,ATEF_IX!$K:$K,"RIT")+COUNTIFS(ATEF_X!$B:$B,$B20,ATEF_X!$K:$K,"RIT")+COUNTIFS(ATEF_XI!$B:$B,$B20,ATEF_XI!$K:$K,"RIT")+COUNTIFS(ATEF_XII!$B:$B,$B20,ATEF_XII!$K:$K,"RIT")+COUNTIFS(ATEF_XIII!$B:$B,$B20,ATEF_XIII!$K:$K,"RIT")+COUNTIFS(ATEF_XIV!$B:$B,$B20,ATEF_XIV!$K:$K,"RIT")</f>
        <v>0</v>
      </c>
    </row>
    <row r="21" spans="1:28" x14ac:dyDescent="0.25">
      <c r="A21" s="68" t="s">
        <v>157</v>
      </c>
      <c r="B21" s="66" t="s">
        <v>41</v>
      </c>
      <c r="C21" s="73">
        <f>COUNTIF(ATEF_I!$6:$6,$B21)+COUNTIF(ATEF_II!$6:$6,$B21)+COUNTIF(ATEF_III!$6:$6,$B21)+COUNTIF(ATEF_IV!$6:$6,$B21)+COUNTIF(ATEF_V!$6:$6,$B21)+COUNTIF(ATEF_VI!$6:$6,$B21)+COUNTIF(ATEF_VII!$6:$6,$B21)+COUNTIF(ATEF_VIII!$6:$6,$B21)+COUNTIF(ATEF_IX!$6:$6,$B21)+COUNTIF(ATEF_X!$6:$6,$B21)+COUNTIF(ATEF_XI!$6:$6,$B21)+COUNTIF(ATEF_XII!$6:$6,$B21)+COUNTIF(ATEF_XIII!$6:$6,$B21)+COUNTIF(ATEF_XIV!$6:$6,$B21)</f>
        <v>3</v>
      </c>
      <c r="D21" s="75">
        <f>COUNTIF(ATEF_I!$B:$B,$B21)+COUNTIF(ATEF_II!$B:$B,$B21)+COUNTIF(ATEF_III!$B:$B,$B21)+COUNTIF(ATEF_IV!$B:$B,$B21)+COUNTIF(ATEF_V!$B:$B,$B21)+COUNTIF(ATEF_VI!$B:$B,$B21)+COUNTIF(ATEF_VII!$B:$B,$B21)+COUNTIF(ATEF_VIII!$B:$B,$B21)+COUNTIF(ATEF_IX!$B:$B,$B21)+COUNTIF(ATEF_X!$B:$B,$B21)+COUNTIF(ATEF_XI!$B:$B,$B21)+COUNTIF(ATEF_XII!$B:$B,$B21)+COUNTIF(ATEF_XIII!$B:$B,$B21)+COUNTIF(ATEF_XIV!$B:$B,$B21)</f>
        <v>0</v>
      </c>
      <c r="E21" s="67">
        <f t="shared" si="0"/>
        <v>3</v>
      </c>
      <c r="F21" s="73">
        <f>COUNTIFS(ATEF_I!$B:$B,$B21,ATEF_I!$A:$A,"1°")+COUNTIFS(ATEF_II!$B:$B,$B21,ATEF_I!$A:$A,"1°")+COUNTIFS(ATEF_III!$B:$B,$B21,ATEF_I!$A:$A,"1°")+COUNTIFS(ATEF_IV!$B:$B,$B21,ATEF_I!$A:$A,"1°")+COUNTIFS(ATEF_V!$B:$B,$B21,ATEF_I!$A:$A,"1°")+COUNTIFS(ATEF_VI!$B:$B,$B21,ATEF_I!$A:$A,"1°")+COUNTIFS(ATEF_VII!$B:$B,$B21,ATEF_I!$A:$A,"1°")+COUNTIFS(ATEF_VIII!$B:$B,$B21,ATEF_I!$A:$A,"1°")+COUNTIFS(ATEF_IX!$B:$B,$B21,ATEF_I!$A:$A,"1°")+COUNTIFS(ATEF_X!$B:$B,$B21,ATEF_I!$A:$A,"1°")+COUNTIFS(ATEF_XI!$B:$B,$B21,ATEF_I!$A:$A,"1°")+COUNTIFS(ATEF_XII!$B:$B,$B21,ATEF_I!$A:$A,"1°")+COUNTIFS(ATEF_XIII!$B:$B,$B21,ATEF_I!$A:$A,"1°")+COUNTIFS(ATEF_XIV!$B:$B,$B21,ATEF_I!$A:$A,"1°")</f>
        <v>0</v>
      </c>
      <c r="G21" s="75">
        <f>COUNTIFS(ATEF_I!$B:$B,$B21,ATEF_I!$A:$A,"2°")+COUNTIFS(ATEF_II!$B:$B,$B21,ATEF_I!$A:$A,"2°")+COUNTIFS(ATEF_III!$B:$B,$B21,ATEF_I!$A:$A,"2°")+COUNTIFS(ATEF_IV!$B:$B,$B21,ATEF_I!$A:$A,"2°")+COUNTIFS(ATEF_V!$B:$B,$B21,ATEF_I!$A:$A,"2°")+COUNTIFS(ATEF_VI!$B:$B,$B21,ATEF_I!$A:$A,"2°")+COUNTIFS(ATEF_VII!$B:$B,$B21,ATEF_I!$A:$A,"2°")+COUNTIFS(ATEF_VIII!$B:$B,$B21,ATEF_I!$A:$A,"2°")+COUNTIFS(ATEF_IX!$B:$B,$B21,ATEF_I!$A:$A,"2°")+COUNTIFS(ATEF_X!$B:$B,$B21,ATEF_I!$A:$A,"2°")+COUNTIFS(ATEF_XI!$B:$B,$B21,ATEF_I!$A:$A,"2°")+COUNTIFS(ATEF_XII!$B:$B,$B21,ATEF_I!$A:$A,"2°")+COUNTIFS(ATEF_XIII!$B:$B,$B21,ATEF_I!$A:$A,"2°")+COUNTIFS(ATEF_XIV!$B:$B,$B21,ATEF_I!$A:$A,"2°")</f>
        <v>0</v>
      </c>
      <c r="H21" s="75">
        <f>COUNTIFS(ATEF_I!$B:$B,$B21,ATEF_I!$A:$A,"3°")+COUNTIFS(ATEF_II!$B:$B,$B21,ATEF_I!$A:$A,"3°")+COUNTIFS(ATEF_III!$B:$B,$B21,ATEF_I!$A:$A,"3°")+COUNTIFS(ATEF_IV!$B:$B,$B21,ATEF_I!$A:$A,"3°")+COUNTIFS(ATEF_V!$B:$B,$B21,ATEF_I!$A:$A,"3°")+COUNTIFS(ATEF_VI!$B:$B,$B21,ATEF_I!$A:$A,"3°")+COUNTIFS(ATEF_VII!$B:$B,$B21,ATEF_I!$A:$A,"3°")+COUNTIFS(ATEF_VIII!$B:$B,$B21,ATEF_I!$A:$A,"3°")+COUNTIFS(ATEF_IX!$B:$B,$B21,ATEF_I!$A:$A,"3°")+COUNTIFS(ATEF_X!$B:$B,$B21,ATEF_I!$A:$A,"3°")+COUNTIFS(ATEF_XI!$B:$B,$B21,ATEF_I!$A:$A,"3°")+COUNTIFS(ATEF_XII!$B:$B,$B21,ATEF_I!$A:$A,"3°")+COUNTIFS(ATEF_XIII!$B:$B,$B21,ATEF_I!$A:$A,"3°")+COUNTIFS(ATEF_XIV!$B:$B,$B21,ATEF_I!$A:$A,"3°")</f>
        <v>0</v>
      </c>
      <c r="I21" s="66">
        <f t="shared" si="1"/>
        <v>0</v>
      </c>
      <c r="J21" s="73">
        <v>0</v>
      </c>
      <c r="K21" s="75">
        <v>1</v>
      </c>
      <c r="L21" s="75">
        <v>1</v>
      </c>
      <c r="M21" s="66">
        <f t="shared" si="2"/>
        <v>1</v>
      </c>
      <c r="N21" s="73">
        <f t="shared" si="3"/>
        <v>0</v>
      </c>
      <c r="O21" s="75">
        <f>SUMIF(ATEF_I!$B:$B,$B21,ATEF_I!$C:$C)+SUMIF(ATEF_II!$B:$B,$B21,ATEF_II!$C:$C)+SUMIF(ATEF_III!$B:$B,$B21,ATEF_III!$C:$C)+SUMIF(ATEF_IV!$B:$B,$B21,ATEF_IV!$C:$C)+SUMIF(ATEF_V!$B:$B,$B21,ATEF_V!$C:$C)+SUMIF(ATEF_VI!$B:$B,$B21,ATEF_VI!$C:$C)+SUMIF(ATEF_VII!$B:$B,$B21,ATEF_VII!$C:$C)+SUMIF(ATEF_VIII!$B:$B,$B21,ATEF_VIII!$C:$C)+SUMIF(ATEF_IX!$B:$B,$B21,ATEF_IX!$C:$C)+SUMIF(ATEF_X!$B:$B,$B21,ATEF_X!$C:$C)+SUMIF(ATEF_XI!$B:$B,$B21,ATEF_XI!$C:$C)+SUMIF(ATEF_XII!$B:$B,$B21,ATEF_XII!$C:$C)+SUMIF(ATEF_XIII!$B:$B,$B21,ATEF_XIII!$C:$C)+SUMIF(ATEF_XIV!$B:$B,$B21,ATEF_XIV!$C:$C)</f>
        <v>0</v>
      </c>
      <c r="P21" s="75">
        <f>SUMIF(ATEF_I!$B:$B,$B21,ATEF_I!D:D)+SUMIF(ATEF_II!$B:$B,$B21,ATEF_II!D:D)+SUMIF(ATEF_III!$B:$B,$B21,ATEF_III!D:D)+SUMIF(ATEF_IV!$B:$B,$B21,ATEF_IV!D:D)+SUMIF(ATEF_V!$B:$B,$B21,ATEF_V!D:D)+SUMIF(ATEF_VI!$B:$B,$B21,ATEF_VI!D:D)+SUMIF(ATEF_VII!$B:$B,$B21,ATEF_VII!D:D)+SUMIF(ATEF_VIII!$B:$B,$B21,ATEF_VIII!D:D)+SUMIF(ATEF_IX!$B:$B,$B21,ATEF_IX!D:D)+SUMIF(ATEF_X!$B:$B,$B21,ATEF_X!D:D)+SUMIF(ATEF_XI!$B:$B,$B21,ATEF_XI!D:D)+SUMIF(ATEF_XII!$B:$B,$B21,ATEF_XII!D:D)+SUMIF(ATEF_XIII!$B:$B,$B21,ATEF_XIII!D:D)+SUMIF(ATEF_XIV!$B:$B,$B21,ATEF_XIV!D:D)</f>
        <v>0</v>
      </c>
      <c r="Q21" s="75">
        <f>SUMIF(ATEF_I!$B:$B,$B21,ATEF_I!E:E)+SUMIF(ATEF_II!$B:$B,$B21,ATEF_II!E:E)+SUMIF(ATEF_III!$B:$B,$B21,ATEF_III!E:E)+SUMIF(ATEF_IV!$B:$B,$B21,ATEF_IV!E:E)+SUMIF(ATEF_V!$B:$B,$B21,ATEF_V!E:E)+SUMIF(ATEF_VI!$B:$B,$B21,ATEF_VI!E:E)+SUMIF(ATEF_VII!$B:$B,$B21,ATEF_VII!E:E)+SUMIF(ATEF_VIII!$B:$B,$B21,ATEF_VIII!E:E)+SUMIF(ATEF_IX!$B:$B,$B21,ATEF_IX!E:E)+SUMIF(ATEF_X!$B:$B,$B21,ATEF_X!E:E)+SUMIF(ATEF_XI!$B:$B,$B21,ATEF_XI!E:E)+SUMIF(ATEF_XII!$B:$B,$B21,ATEF_XII!E:E)+SUMIF(ATEF_XIII!$B:$B,$B21,ATEF_XIII!E:E)+SUMIF(ATEF_XIV!$B:$B,$B21,ATEF_XIV!E:E)</f>
        <v>0</v>
      </c>
      <c r="R21" s="75">
        <f>SUMIF(ATEF_I!$B:$B,$B21,ATEF_I!F:F)+SUMIF(ATEF_II!$B:$B,$B21,ATEF_II!F:F)+SUMIF(ATEF_III!$B:$B,$B21,ATEF_III!F:F)+SUMIF(ATEF_IV!$B:$B,$B21,ATEF_IV!F:F)+SUMIF(ATEF_V!$B:$B,$B21,ATEF_V!F:F)+SUMIF(ATEF_VI!$B:$B,$B21,ATEF_VI!F:F)+SUMIF(ATEF_VII!$B:$B,$B21,ATEF_VII!F:F)+SUMIF(ATEF_VIII!$B:$B,$B21,ATEF_VIII!F:F)+SUMIF(ATEF_IX!$B:$B,$B21,ATEF_IX!F:F)+SUMIF(ATEF_X!$B:$B,$B21,ATEF_X!F:F)+SUMIF(ATEF_XI!$B:$B,$B21,ATEF_XI!F:F)+SUMIF(ATEF_XII!$B:$B,$B21,ATEF_XII!F:F)+SUMIF(ATEF_XIII!$B:$B,$B21,ATEF_XIII!F:F)+SUMIF(ATEF_XIV!$B:$B,$B21,ATEF_XIV!F:F)</f>
        <v>0</v>
      </c>
      <c r="S21" s="75">
        <f>SUMIF(ATEF_I!$B:$B,$B21,ATEF_I!G:G)+SUMIF(ATEF_II!$B:$B,$B21,ATEF_II!G:G)+SUMIF(ATEF_III!$B:$B,$B21,ATEF_III!G:G)+SUMIF(ATEF_IV!$B:$B,$B21,ATEF_IV!G:G)+SUMIF(ATEF_V!$B:$B,$B21,ATEF_V!G:G)+SUMIF(ATEF_VI!$B:$B,$B21,ATEF_VI!G:G)+SUMIF(ATEF_VII!$B:$B,$B21,ATEF_VII!G:G)+SUMIF(ATEF_VIII!$B:$B,$B21,ATEF_VIII!G:G)+SUMIF(ATEF_IX!$B:$B,$B21,ATEF_IX!G:G)+SUMIF(ATEF_X!$B:$B,$B21,ATEF_X!G:G)+SUMIF(ATEF_XI!$B:$B,$B21,ATEF_XI!G:G)+SUMIF(ATEF_XII!$B:$B,$B21,ATEF_XII!G:G)+SUMIF(ATEF_XIII!$B:$B,$B21,ATEF_XIII!G:G)+SUMIF(ATEF_XIV!$B:$B,$B21,ATEF_XIV!G:G)</f>
        <v>0</v>
      </c>
      <c r="T21" s="75">
        <f>SUMIF(ATEF_I!$B:$B,$B21,ATEF_I!H:H)+SUMIF(ATEF_II!$B:$B,$B21,ATEF_II!H:H)+SUMIF(ATEF_III!$B:$B,$B21,ATEF_III!H:H)+SUMIF(ATEF_IV!$B:$B,$B21,ATEF_IV!H:H)+SUMIF(ATEF_V!$B:$B,$B21,ATEF_V!H:H)+SUMIF(ATEF_VI!$B:$B,$B21,ATEF_VI!H:H)+SUMIF(ATEF_VII!$B:$B,$B21,ATEF_VII!H:H)+SUMIF(ATEF_VIII!$B:$B,$B21,ATEF_VIII!H:H)+SUMIF(ATEF_IX!$B:$B,$B21,ATEF_IX!H:H)+SUMIF(ATEF_X!$B:$B,$B21,ATEF_X!H:H)+SUMIF(ATEF_XI!$B:$B,$B21,ATEF_XI!H:H)+SUMIF(ATEF_XII!$B:$B,$B21,ATEF_XII!H:H)+SUMIF(ATEF_XIII!$B:$B,$B21,ATEF_XIII!H:H)+SUMIF(ATEF_XIV!$B:$B,$B21,ATEF_XIV!H:H)</f>
        <v>0</v>
      </c>
      <c r="U21" s="75">
        <f>SUMIF(ATEF_I!$B:$B,$B21,ATEF_I!I:I)+SUMIF(ATEF_II!$B:$B,$B21,ATEF_II!I:I)+SUMIF(ATEF_III!$B:$B,$B21,ATEF_III!I:I)+SUMIF(ATEF_IV!$B:$B,$B21,ATEF_IV!I:I)+SUMIF(ATEF_V!$B:$B,$B21,ATEF_V!I:I)+SUMIF(ATEF_VI!$B:$B,$B21,ATEF_VI!I:I)+SUMIF(ATEF_VII!$B:$B,$B21,ATEF_VII!I:I)+SUMIF(ATEF_VIII!$B:$B,$B21,ATEF_VIII!I:I)+SUMIF(ATEF_IX!$B:$B,$B21,ATEF_IX!I:I)+SUMIF(ATEF_X!$B:$B,$B21,ATEF_X!I:I)+SUMIF(ATEF_XI!$B:$B,$B21,ATEF_XI!I:I)+SUMIF(ATEF_XII!$B:$B,$B21,ATEF_XII!I:I)+SUMIF(ATEF_XIII!$B:$B,$B21,ATEF_XIII!I:I)+SUMIF(ATEF_XIV!$B:$B,$B21,ATEF_XIV!I:I)</f>
        <v>0</v>
      </c>
      <c r="V21" s="67">
        <f>SUMIF(ATEF_I!$B:$B,$B21,ATEF_I!J:J)+SUMIF(ATEF_II!$B:$B,$B21,ATEF_II!J:J)+SUMIF(ATEF_III!$B:$B,$B21,ATEF_III!J:J)+SUMIF(ATEF_IV!$B:$B,$B21,ATEF_IV!J:J)+SUMIF(ATEF_V!$B:$B,$B21,ATEF_V!J:J)+SUMIF(ATEF_VI!$B:$B,$B21,ATEF_VI!J:J)+SUMIF(ATEF_VII!$B:$B,$B21,ATEF_VII!J:J)+SUMIF(ATEF_VIII!$B:$B,$B21,ATEF_VIII!J:J)+SUMIF(ATEF_IX!$B:$B,$B21,ATEF_IX!J:J)+SUMIF(ATEF_X!$B:$B,$B21,ATEF_X!J:J)+SUMIF(ATEF_XI!$B:$B,$B21,ATEF_XI!J:J)+SUMIF(ATEF_XII!$B:$B,$B21,ATEF_XII!J:J)+SUMIF(ATEF_XIII!$B:$B,$B21,ATEF_XIII!J:J)+SUMIF(ATEF_XIV!$B:$B,$B21,ATEF_XIV!J:J)</f>
        <v>0</v>
      </c>
      <c r="W21" s="73">
        <f t="shared" si="4"/>
        <v>0</v>
      </c>
      <c r="X21" s="75">
        <f>COUNTIFS(ATEF_I!$B:$B,$B21,ATEF_I!$K:$K,1)+COUNTIFS(ATEF_II!$B:$B,$B21,ATEF_II!$K:$K,1)+COUNTIFS(ATEF_III!$B:$B,$B21,ATEF_III!$K:$K,1)+COUNTIFS(ATEF_IV!$B:$B,$B21,ATEF_IV!$K:$K,1)+COUNTIFS(ATEF_V!$B:$B,$B21,ATEF_V!$K:$K,1)+COUNTIFS(ATEF_VI!$B:$B,$B21,ATEF_VI!$K:$K,1)+COUNTIFS(ATEF_VII!$B:$B,$B21,ATEF_VII!$K:$K,1)+COUNTIFS(ATEF_VIII!$B:$B,$B21,ATEF_VIII!$K:$K,1)+COUNTIFS(ATEF_IX!$B:$B,$B21,ATEF_IX!$K:$K,1)+COUNTIFS(ATEF_X!$B:$B,$B21,ATEF_X!$K:$K,1)+COUNTIFS(ATEF_XI!$B:$B,$B21,ATEF_XI!$K:$K,1)+COUNTIFS(ATEF_XII!$B:$B,$B21,ATEF_XII!$K:$K,1)+COUNTIFS(ATEF_XIII!$B:$B,$B21,ATEF_XIII!$K:$K,1)+COUNTIFS(ATEF_XIV!$B:$B,$B21,ATEF_XIV!$K:$K,1)</f>
        <v>0</v>
      </c>
      <c r="Y21" s="75">
        <f>COUNTIFS(ATEF_I!$B:$B,$B21,ATEF_I!$K:$K,2)+COUNTIFS(ATEF_II!$B:$B,$B21,ATEF_II!$K:$K,2)+COUNTIFS(ATEF_III!$B:$B,$B21,ATEF_III!$K:$K,2)+COUNTIFS(ATEF_IV!$B:$B,$B21,ATEF_IV!$K:$K,2)+COUNTIFS(ATEF_V!$B:$B,$B21,ATEF_V!$K:$K,2)+COUNTIFS(ATEF_VI!$B:$B,$B21,ATEF_VI!$K:$K,2)+COUNTIFS(ATEF_VII!$B:$B,$B21,ATEF_VII!$K:$K,2)+COUNTIFS(ATEF_VIII!$B:$B,$B21,ATEF_VIII!$K:$K,2)+COUNTIFS(ATEF_IX!$B:$B,$B21,ATEF_IX!$K:$K,2)+COUNTIFS(ATEF_X!$B:$B,$B21,ATEF_X!$K:$K,2)+COUNTIFS(ATEF_XI!$B:$B,$B21,ATEF_XI!$K:$K,2)+COUNTIFS(ATEF_XII!$B:$B,$B21,ATEF_XII!$K:$K,2)+COUNTIFS(ATEF_XIII!$B:$B,$B21,ATEF_XIII!$K:$K,2)+COUNTIFS(ATEF_XIV!$B:$B,$B21,ATEF_XIV!$K:$K,2)</f>
        <v>0</v>
      </c>
      <c r="Z21" s="75">
        <f>COUNTIFS(ATEF_I!$B:$B,$B21,ATEF_I!$K:$K,3)+COUNTIFS(ATEF_II!$B:$B,$B21,ATEF_II!$K:$K,3)+COUNTIFS(ATEF_III!$B:$B,$B21,ATEF_III!$K:$K,3)+COUNTIFS(ATEF_IV!$B:$B,$B21,ATEF_IV!$K:$K,3)+COUNTIFS(ATEF_V!$B:$B,$B21,ATEF_V!$K:$K,3)+COUNTIFS(ATEF_VI!$B:$B,$B21,ATEF_VI!$K:$K,3)+COUNTIFS(ATEF_VII!$B:$B,$B21,ATEF_VII!$K:$K,3)+COUNTIFS(ATEF_VIII!$B:$B,$B21,ATEF_VIII!$K:$K,3)+COUNTIFS(ATEF_IX!$B:$B,$B21,ATEF_IX!$K:$K,3)+COUNTIFS(ATEF_X!$B:$B,$B21,ATEF_X!$K:$K,3)+COUNTIFS(ATEF_XI!$B:$B,$B21,ATEF_XI!$K:$K,3)+COUNTIFS(ATEF_XII!$B:$B,$B21,ATEF_XII!$K:$K,3)+COUNTIFS(ATEF_XIII!$B:$B,$B21,ATEF_XIII!$K:$K,3)+COUNTIFS(ATEF_XIV!$B:$B,$B21,ATEF_XIV!$K:$K,3)</f>
        <v>0</v>
      </c>
      <c r="AA21" s="75">
        <f>COUNTIFS(ATEF_I!$B:$B,$B21,ATEF_I!$K:$K,"&gt;3")+COUNTIFS(ATEF_II!$B:$B,$B21,ATEF_II!$K:$K,"&gt;3")+COUNTIFS(ATEF_III!$B:$B,$B21,ATEF_III!$K:$K,"&gt;3")+COUNTIFS(ATEF_IV!$B:$B,$B21,ATEF_IV!$K:$K,"&gt;3")+COUNTIFS(ATEF_V!$B:$B,$B21,ATEF_V!$K:$K,"&gt;3")+COUNTIFS(ATEF_VI!$B:$B,$B21,ATEF_VI!$K:$K,"&gt;3")+COUNTIFS(ATEF_VII!$B:$B,$B21,ATEF_VII!$K:$K,"&gt;3")+COUNTIFS(ATEF_VIII!$B:$B,$B21,ATEF_VIII!$K:$K,"&gt;3")+COUNTIFS(ATEF_IX!$B:$B,$B21,ATEF_IX!$K:$K,"&gt;3")+COUNTIFS(ATEF_X!$B:$B,$B21,ATEF_X!$K:$K,"&gt;3")+COUNTIFS(ATEF_XI!$B:$B,$B21,ATEF_XI!$K:$K,"&gt;3")+COUNTIFS(ATEF_XII!$B:$B,$B21,ATEF_XII!$K:$K,"&gt;3")+COUNTIFS(ATEF_XIII!$B:$B,$B21,ATEF_XIII!$K:$K,"&gt;3")+COUNTIFS(ATEF_XIV!$B:$B,$B21,ATEF_XIV!$K:$K,"&gt;3")</f>
        <v>0</v>
      </c>
      <c r="AB21" s="66">
        <f>COUNTIFS(ATEF_I!$B:$B,$B21,ATEF_I!$K:$K,"RIT")+COUNTIFS(ATEF_II!$B:$B,$B21,ATEF_II!$K:$K,"RIT")+COUNTIFS(ATEF_III!$B:$B,$B21,ATEF_III!$K:$K,"RIT")+COUNTIFS(ATEF_IV!$B:$B,$B21,ATEF_IV!$K:$K,"RIT")+COUNTIFS(ATEF_V!$B:$B,$B21,ATEF_V!$K:$K,"RIT")+COUNTIFS(ATEF_VI!$B:$B,$B21,ATEF_VI!$K:$K,"RIT")+COUNTIFS(ATEF_VII!$B:$B,$B21,ATEF_VII!$K:$K,"RIT")+COUNTIFS(ATEF_VIII!$B:$B,$B21,ATEF_VIII!$K:$K,"RIT")+COUNTIFS(ATEF_IX!$B:$B,$B21,ATEF_IX!$K:$K,"RIT")+COUNTIFS(ATEF_X!$B:$B,$B21,ATEF_X!$K:$K,"RIT")+COUNTIFS(ATEF_XI!$B:$B,$B21,ATEF_XI!$K:$K,"RIT")+COUNTIFS(ATEF_XII!$B:$B,$B21,ATEF_XII!$K:$K,"RIT")+COUNTIFS(ATEF_XIII!$B:$B,$B21,ATEF_XIII!$K:$K,"RIT")+COUNTIFS(ATEF_XIV!$B:$B,$B21,ATEF_XIV!$K:$K,"RIT")</f>
        <v>0</v>
      </c>
    </row>
    <row r="22" spans="1:28" x14ac:dyDescent="0.25">
      <c r="A22" s="68" t="s">
        <v>158</v>
      </c>
      <c r="B22" s="66" t="s">
        <v>258</v>
      </c>
      <c r="C22" s="73">
        <f>COUNTIF(ATEF_I!$6:$6,$B22)+COUNTIF(ATEF_II!$6:$6,$B22)+COUNTIF(ATEF_III!$6:$6,$B22)+COUNTIF(ATEF_IV!$6:$6,$B22)+COUNTIF(ATEF_V!$6:$6,$B22)+COUNTIF(ATEF_VI!$6:$6,$B22)+COUNTIF(ATEF_VII!$6:$6,$B22)+COUNTIF(ATEF_VIII!$6:$6,$B22)+COUNTIF(ATEF_IX!$6:$6,$B22)+COUNTIF(ATEF_X!$6:$6,$B22)+COUNTIF(ATEF_XI!$6:$6,$B22)+COUNTIF(ATEF_XII!$6:$6,$B22)+COUNTIF(ATEF_XIII!$6:$6,$B22)+COUNTIF(ATEF_XIV!$6:$6,$B22)</f>
        <v>3</v>
      </c>
      <c r="D22" s="75">
        <f>COUNTIF(ATEF_I!$B:$B,$B22)+COUNTIF(ATEF_II!$B:$B,$B22)+COUNTIF(ATEF_III!$B:$B,$B22)+COUNTIF(ATEF_IV!$B:$B,$B22)+COUNTIF(ATEF_V!$B:$B,$B22)+COUNTIF(ATEF_VI!$B:$B,$B22)+COUNTIF(ATEF_VII!$B:$B,$B22)+COUNTIF(ATEF_VIII!$B:$B,$B22)+COUNTIF(ATEF_IX!$B:$B,$B22)+COUNTIF(ATEF_X!$B:$B,$B22)+COUNTIF(ATEF_XI!$B:$B,$B22)+COUNTIF(ATEF_XII!$B:$B,$B22)+COUNTIF(ATEF_XIII!$B:$B,$B22)+COUNTIF(ATEF_XIV!$B:$B,$B22)</f>
        <v>3</v>
      </c>
      <c r="E22" s="67">
        <f t="shared" si="0"/>
        <v>0</v>
      </c>
      <c r="F22" s="73">
        <f>COUNTIFS(ATEF_I!$B:$B,$B22,ATEF_I!$A:$A,"1°")+COUNTIFS(ATEF_II!$B:$B,$B22,ATEF_I!$A:$A,"1°")+COUNTIFS(ATEF_III!$B:$B,$B22,ATEF_I!$A:$A,"1°")+COUNTIFS(ATEF_IV!$B:$B,$B22,ATEF_I!$A:$A,"1°")+COUNTIFS(ATEF_V!$B:$B,$B22,ATEF_I!$A:$A,"1°")+COUNTIFS(ATEF_VI!$B:$B,$B22,ATEF_I!$A:$A,"1°")+COUNTIFS(ATEF_VII!$B:$B,$B22,ATEF_I!$A:$A,"1°")+COUNTIFS(ATEF_VIII!$B:$B,$B22,ATEF_I!$A:$A,"1°")+COUNTIFS(ATEF_IX!$B:$B,$B22,ATEF_I!$A:$A,"1°")+COUNTIFS(ATEF_X!$B:$B,$B22,ATEF_I!$A:$A,"1°")+COUNTIFS(ATEF_XI!$B:$B,$B22,ATEF_I!$A:$A,"1°")+COUNTIFS(ATEF_XII!$B:$B,$B22,ATEF_I!$A:$A,"1°")+COUNTIFS(ATEF_XIII!$B:$B,$B22,ATEF_I!$A:$A,"1°")+COUNTIFS(ATEF_XIV!$B:$B,$B22,ATEF_I!$A:$A,"1°")</f>
        <v>2</v>
      </c>
      <c r="G22" s="75">
        <f>COUNTIFS(ATEF_I!$B:$B,$B22,ATEF_I!$A:$A,"2°")+COUNTIFS(ATEF_II!$B:$B,$B22,ATEF_I!$A:$A,"2°")+COUNTIFS(ATEF_III!$B:$B,$B22,ATEF_I!$A:$A,"2°")+COUNTIFS(ATEF_IV!$B:$B,$B22,ATEF_I!$A:$A,"2°")+COUNTIFS(ATEF_V!$B:$B,$B22,ATEF_I!$A:$A,"2°")+COUNTIFS(ATEF_VI!$B:$B,$B22,ATEF_I!$A:$A,"2°")+COUNTIFS(ATEF_VII!$B:$B,$B22,ATEF_I!$A:$A,"2°")+COUNTIFS(ATEF_VIII!$B:$B,$B22,ATEF_I!$A:$A,"2°")+COUNTIFS(ATEF_IX!$B:$B,$B22,ATEF_I!$A:$A,"2°")+COUNTIFS(ATEF_X!$B:$B,$B22,ATEF_I!$A:$A,"2°")+COUNTIFS(ATEF_XI!$B:$B,$B22,ATEF_I!$A:$A,"2°")+COUNTIFS(ATEF_XII!$B:$B,$B22,ATEF_I!$A:$A,"2°")+COUNTIFS(ATEF_XIII!$B:$B,$B22,ATEF_I!$A:$A,"2°")+COUNTIFS(ATEF_XIV!$B:$B,$B22,ATEF_I!$A:$A,"2°")</f>
        <v>1</v>
      </c>
      <c r="H22" s="75">
        <f>COUNTIFS(ATEF_I!$B:$B,$B22,ATEF_I!$A:$A,"3°")+COUNTIFS(ATEF_II!$B:$B,$B22,ATEF_I!$A:$A,"3°")+COUNTIFS(ATEF_III!$B:$B,$B22,ATEF_I!$A:$A,"3°")+COUNTIFS(ATEF_IV!$B:$B,$B22,ATEF_I!$A:$A,"3°")+COUNTIFS(ATEF_V!$B:$B,$B22,ATEF_I!$A:$A,"3°")+COUNTIFS(ATEF_VI!$B:$B,$B22,ATEF_I!$A:$A,"3°")+COUNTIFS(ATEF_VII!$B:$B,$B22,ATEF_I!$A:$A,"3°")+COUNTIFS(ATEF_VIII!$B:$B,$B22,ATEF_I!$A:$A,"3°")+COUNTIFS(ATEF_IX!$B:$B,$B22,ATEF_I!$A:$A,"3°")+COUNTIFS(ATEF_X!$B:$B,$B22,ATEF_I!$A:$A,"3°")+COUNTIFS(ATEF_XI!$B:$B,$B22,ATEF_I!$A:$A,"3°")+COUNTIFS(ATEF_XII!$B:$B,$B22,ATEF_I!$A:$A,"3°")+COUNTIFS(ATEF_XIII!$B:$B,$B22,ATEF_I!$A:$A,"3°")+COUNTIFS(ATEF_XIV!$B:$B,$B22,ATEF_I!$A:$A,"3°")</f>
        <v>0</v>
      </c>
      <c r="I22" s="66">
        <f t="shared" si="1"/>
        <v>0</v>
      </c>
      <c r="J22" s="73">
        <v>0</v>
      </c>
      <c r="K22" s="75">
        <v>0</v>
      </c>
      <c r="L22" s="75">
        <v>1</v>
      </c>
      <c r="M22" s="66">
        <f t="shared" si="2"/>
        <v>2</v>
      </c>
      <c r="N22" s="73">
        <f t="shared" si="3"/>
        <v>42</v>
      </c>
      <c r="O22" s="75">
        <f>SUMIF(ATEF_I!$B:$B,$B22,ATEF_I!$C:$C)+SUMIF(ATEF_II!$B:$B,$B22,ATEF_II!$C:$C)+SUMIF(ATEF_III!$B:$B,$B22,ATEF_III!$C:$C)+SUMIF(ATEF_IV!$B:$B,$B22,ATEF_IV!$C:$C)+SUMIF(ATEF_V!$B:$B,$B22,ATEF_V!$C:$C)+SUMIF(ATEF_VI!$B:$B,$B22,ATEF_VI!$C:$C)+SUMIF(ATEF_VII!$B:$B,$B22,ATEF_VII!$C:$C)+SUMIF(ATEF_VIII!$B:$B,$B22,ATEF_VIII!$C:$C)+SUMIF(ATEF_IX!$B:$B,$B22,ATEF_IX!$C:$C)+SUMIF(ATEF_X!$B:$B,$B22,ATEF_X!$C:$C)+SUMIF(ATEF_XI!$B:$B,$B22,ATEF_XI!$C:$C)+SUMIF(ATEF_XII!$B:$B,$B22,ATEF_XII!$C:$C)+SUMIF(ATEF_XIII!$B:$B,$B22,ATEF_XIII!$C:$C)+SUMIF(ATEF_XIV!$B:$B,$B22,ATEF_XIV!$C:$C)</f>
        <v>16</v>
      </c>
      <c r="P22" s="75">
        <f>SUMIF(ATEF_I!$B:$B,$B22,ATEF_I!D:D)+SUMIF(ATEF_II!$B:$B,$B22,ATEF_II!D:D)+SUMIF(ATEF_III!$B:$B,$B22,ATEF_III!D:D)+SUMIF(ATEF_IV!$B:$B,$B22,ATEF_IV!D:D)+SUMIF(ATEF_V!$B:$B,$B22,ATEF_V!D:D)+SUMIF(ATEF_VI!$B:$B,$B22,ATEF_VI!D:D)+SUMIF(ATEF_VII!$B:$B,$B22,ATEF_VII!D:D)+SUMIF(ATEF_VIII!$B:$B,$B22,ATEF_VIII!D:D)+SUMIF(ATEF_IX!$B:$B,$B22,ATEF_IX!D:D)+SUMIF(ATEF_X!$B:$B,$B22,ATEF_X!D:D)+SUMIF(ATEF_XI!$B:$B,$B22,ATEF_XI!D:D)+SUMIF(ATEF_XII!$B:$B,$B22,ATEF_XII!D:D)+SUMIF(ATEF_XIII!$B:$B,$B22,ATEF_XIII!D:D)+SUMIF(ATEF_XIV!$B:$B,$B22,ATEF_XIV!D:D)</f>
        <v>18</v>
      </c>
      <c r="Q22" s="75">
        <f>SUMIF(ATEF_I!$B:$B,$B22,ATEF_I!E:E)+SUMIF(ATEF_II!$B:$B,$B22,ATEF_II!E:E)+SUMIF(ATEF_III!$B:$B,$B22,ATEF_III!E:E)+SUMIF(ATEF_IV!$B:$B,$B22,ATEF_IV!E:E)+SUMIF(ATEF_V!$B:$B,$B22,ATEF_V!E:E)+SUMIF(ATEF_VI!$B:$B,$B22,ATEF_VI!E:E)+SUMIF(ATEF_VII!$B:$B,$B22,ATEF_VII!E:E)+SUMIF(ATEF_VIII!$B:$B,$B22,ATEF_VIII!E:E)+SUMIF(ATEF_IX!$B:$B,$B22,ATEF_IX!E:E)+SUMIF(ATEF_X!$B:$B,$B22,ATEF_X!E:E)+SUMIF(ATEF_XI!$B:$B,$B22,ATEF_XI!E:E)+SUMIF(ATEF_XII!$B:$B,$B22,ATEF_XII!E:E)+SUMIF(ATEF_XIII!$B:$B,$B22,ATEF_XIII!E:E)+SUMIF(ATEF_XIV!$B:$B,$B22,ATEF_XIV!E:E)</f>
        <v>5</v>
      </c>
      <c r="R22" s="75">
        <f>SUMIF(ATEF_I!$B:$B,$B22,ATEF_I!F:F)+SUMIF(ATEF_II!$B:$B,$B22,ATEF_II!F:F)+SUMIF(ATEF_III!$B:$B,$B22,ATEF_III!F:F)+SUMIF(ATEF_IV!$B:$B,$B22,ATEF_IV!F:F)+SUMIF(ATEF_V!$B:$B,$B22,ATEF_V!F:F)+SUMIF(ATEF_VI!$B:$B,$B22,ATEF_VI!F:F)+SUMIF(ATEF_VII!$B:$B,$B22,ATEF_VII!F:F)+SUMIF(ATEF_VIII!$B:$B,$B22,ATEF_VIII!F:F)+SUMIF(ATEF_IX!$B:$B,$B22,ATEF_IX!F:F)+SUMIF(ATEF_X!$B:$B,$B22,ATEF_X!F:F)+SUMIF(ATEF_XI!$B:$B,$B22,ATEF_XI!F:F)+SUMIF(ATEF_XII!$B:$B,$B22,ATEF_XII!F:F)+SUMIF(ATEF_XIII!$B:$B,$B22,ATEF_XIII!F:F)+SUMIF(ATEF_XIV!$B:$B,$B22,ATEF_XIV!F:F)</f>
        <v>3</v>
      </c>
      <c r="S22" s="75">
        <f>SUMIF(ATEF_I!$B:$B,$B22,ATEF_I!G:G)+SUMIF(ATEF_II!$B:$B,$B22,ATEF_II!G:G)+SUMIF(ATEF_III!$B:$B,$B22,ATEF_III!G:G)+SUMIF(ATEF_IV!$B:$B,$B22,ATEF_IV!G:G)+SUMIF(ATEF_V!$B:$B,$B22,ATEF_V!G:G)+SUMIF(ATEF_VI!$B:$B,$B22,ATEF_VI!G:G)+SUMIF(ATEF_VII!$B:$B,$B22,ATEF_VII!G:G)+SUMIF(ATEF_VIII!$B:$B,$B22,ATEF_VIII!G:G)+SUMIF(ATEF_IX!$B:$B,$B22,ATEF_IX!G:G)+SUMIF(ATEF_X!$B:$B,$B22,ATEF_X!G:G)+SUMIF(ATEF_XI!$B:$B,$B22,ATEF_XI!G:G)+SUMIF(ATEF_XII!$B:$B,$B22,ATEF_XII!G:G)+SUMIF(ATEF_XIII!$B:$B,$B22,ATEF_XIII!G:G)+SUMIF(ATEF_XIV!$B:$B,$B22,ATEF_XIV!G:G)</f>
        <v>0</v>
      </c>
      <c r="T22" s="75">
        <f>SUMIF(ATEF_I!$B:$B,$B22,ATEF_I!H:H)+SUMIF(ATEF_II!$B:$B,$B22,ATEF_II!H:H)+SUMIF(ATEF_III!$B:$B,$B22,ATEF_III!H:H)+SUMIF(ATEF_IV!$B:$B,$B22,ATEF_IV!H:H)+SUMIF(ATEF_V!$B:$B,$B22,ATEF_V!H:H)+SUMIF(ATEF_VI!$B:$B,$B22,ATEF_VI!H:H)+SUMIF(ATEF_VII!$B:$B,$B22,ATEF_VII!H:H)+SUMIF(ATEF_VIII!$B:$B,$B22,ATEF_VIII!H:H)+SUMIF(ATEF_IX!$B:$B,$B22,ATEF_IX!H:H)+SUMIF(ATEF_X!$B:$B,$B22,ATEF_X!H:H)+SUMIF(ATEF_XI!$B:$B,$B22,ATEF_XI!H:H)+SUMIF(ATEF_XII!$B:$B,$B22,ATEF_XII!H:H)+SUMIF(ATEF_XIII!$B:$B,$B22,ATEF_XIII!H:H)+SUMIF(ATEF_XIV!$B:$B,$B22,ATEF_XIV!H:H)</f>
        <v>0</v>
      </c>
      <c r="U22" s="75">
        <f>SUMIF(ATEF_I!$B:$B,$B22,ATEF_I!I:I)+SUMIF(ATEF_II!$B:$B,$B22,ATEF_II!I:I)+SUMIF(ATEF_III!$B:$B,$B22,ATEF_III!I:I)+SUMIF(ATEF_IV!$B:$B,$B22,ATEF_IV!I:I)+SUMIF(ATEF_V!$B:$B,$B22,ATEF_V!I:I)+SUMIF(ATEF_VI!$B:$B,$B22,ATEF_VI!I:I)+SUMIF(ATEF_VII!$B:$B,$B22,ATEF_VII!I:I)+SUMIF(ATEF_VIII!$B:$B,$B22,ATEF_VIII!I:I)+SUMIF(ATEF_IX!$B:$B,$B22,ATEF_IX!I:I)+SUMIF(ATEF_X!$B:$B,$B22,ATEF_X!I:I)+SUMIF(ATEF_XI!$B:$B,$B22,ATEF_XI!I:I)+SUMIF(ATEF_XII!$B:$B,$B22,ATEF_XII!I:I)+SUMIF(ATEF_XIII!$B:$B,$B22,ATEF_XIII!I:I)+SUMIF(ATEF_XIV!$B:$B,$B22,ATEF_XIV!I:I)</f>
        <v>0</v>
      </c>
      <c r="V22" s="67">
        <f>SUMIF(ATEF_I!$B:$B,$B22,ATEF_I!J:J)+SUMIF(ATEF_II!$B:$B,$B22,ATEF_II!J:J)+SUMIF(ATEF_III!$B:$B,$B22,ATEF_III!J:J)+SUMIF(ATEF_IV!$B:$B,$B22,ATEF_IV!J:J)+SUMIF(ATEF_V!$B:$B,$B22,ATEF_V!J:J)+SUMIF(ATEF_VI!$B:$B,$B22,ATEF_VI!J:J)+SUMIF(ATEF_VII!$B:$B,$B22,ATEF_VII!J:J)+SUMIF(ATEF_VIII!$B:$B,$B22,ATEF_VIII!J:J)+SUMIF(ATEF_IX!$B:$B,$B22,ATEF_IX!J:J)+SUMIF(ATEF_X!$B:$B,$B22,ATEF_X!J:J)+SUMIF(ATEF_XI!$B:$B,$B22,ATEF_XI!J:J)+SUMIF(ATEF_XII!$B:$B,$B22,ATEF_XII!J:J)+SUMIF(ATEF_XIII!$B:$B,$B22,ATEF_XIII!J:J)+SUMIF(ATEF_XIV!$B:$B,$B22,ATEF_XIV!J:J)</f>
        <v>0</v>
      </c>
      <c r="W22" s="73">
        <f t="shared" si="4"/>
        <v>3</v>
      </c>
      <c r="X22" s="75">
        <f>COUNTIFS(ATEF_I!$B:$B,$B22,ATEF_I!$K:$K,1)+COUNTIFS(ATEF_II!$B:$B,$B22,ATEF_II!$K:$K,1)+COUNTIFS(ATEF_III!$B:$B,$B22,ATEF_III!$K:$K,1)+COUNTIFS(ATEF_IV!$B:$B,$B22,ATEF_IV!$K:$K,1)+COUNTIFS(ATEF_V!$B:$B,$B22,ATEF_V!$K:$K,1)+COUNTIFS(ATEF_VI!$B:$B,$B22,ATEF_VI!$K:$K,1)+COUNTIFS(ATEF_VII!$B:$B,$B22,ATEF_VII!$K:$K,1)+COUNTIFS(ATEF_VIII!$B:$B,$B22,ATEF_VIII!$K:$K,1)+COUNTIFS(ATEF_IX!$B:$B,$B22,ATEF_IX!$K:$K,1)+COUNTIFS(ATEF_X!$B:$B,$B22,ATEF_X!$K:$K,1)+COUNTIFS(ATEF_XI!$B:$B,$B22,ATEF_XI!$K:$K,1)+COUNTIFS(ATEF_XII!$B:$B,$B22,ATEF_XII!$K:$K,1)+COUNTIFS(ATEF_XIII!$B:$B,$B22,ATEF_XIII!$K:$K,1)+COUNTIFS(ATEF_XIV!$B:$B,$B22,ATEF_XIV!$K:$K,1)</f>
        <v>3</v>
      </c>
      <c r="Y22" s="75">
        <f>COUNTIFS(ATEF_I!$B:$B,$B22,ATEF_I!$K:$K,2)+COUNTIFS(ATEF_II!$B:$B,$B22,ATEF_II!$K:$K,2)+COUNTIFS(ATEF_III!$B:$B,$B22,ATEF_III!$K:$K,2)+COUNTIFS(ATEF_IV!$B:$B,$B22,ATEF_IV!$K:$K,2)+COUNTIFS(ATEF_V!$B:$B,$B22,ATEF_V!$K:$K,2)+COUNTIFS(ATEF_VI!$B:$B,$B22,ATEF_VI!$K:$K,2)+COUNTIFS(ATEF_VII!$B:$B,$B22,ATEF_VII!$K:$K,2)+COUNTIFS(ATEF_VIII!$B:$B,$B22,ATEF_VIII!$K:$K,2)+COUNTIFS(ATEF_IX!$B:$B,$B22,ATEF_IX!$K:$K,2)+COUNTIFS(ATEF_X!$B:$B,$B22,ATEF_X!$K:$K,2)+COUNTIFS(ATEF_XI!$B:$B,$B22,ATEF_XI!$K:$K,2)+COUNTIFS(ATEF_XII!$B:$B,$B22,ATEF_XII!$K:$K,2)+COUNTIFS(ATEF_XIII!$B:$B,$B22,ATEF_XIII!$K:$K,2)+COUNTIFS(ATEF_XIV!$B:$B,$B22,ATEF_XIV!$K:$K,2)</f>
        <v>0</v>
      </c>
      <c r="Z22" s="75">
        <f>COUNTIFS(ATEF_I!$B:$B,$B22,ATEF_I!$K:$K,3)+COUNTIFS(ATEF_II!$B:$B,$B22,ATEF_II!$K:$K,3)+COUNTIFS(ATEF_III!$B:$B,$B22,ATEF_III!$K:$K,3)+COUNTIFS(ATEF_IV!$B:$B,$B22,ATEF_IV!$K:$K,3)+COUNTIFS(ATEF_V!$B:$B,$B22,ATEF_V!$K:$K,3)+COUNTIFS(ATEF_VI!$B:$B,$B22,ATEF_VI!$K:$K,3)+COUNTIFS(ATEF_VII!$B:$B,$B22,ATEF_VII!$K:$K,3)+COUNTIFS(ATEF_VIII!$B:$B,$B22,ATEF_VIII!$K:$K,3)+COUNTIFS(ATEF_IX!$B:$B,$B22,ATEF_IX!$K:$K,3)+COUNTIFS(ATEF_X!$B:$B,$B22,ATEF_X!$K:$K,3)+COUNTIFS(ATEF_XI!$B:$B,$B22,ATEF_XI!$K:$K,3)+COUNTIFS(ATEF_XII!$B:$B,$B22,ATEF_XII!$K:$K,3)+COUNTIFS(ATEF_XIII!$B:$B,$B22,ATEF_XIII!$K:$K,3)+COUNTIFS(ATEF_XIV!$B:$B,$B22,ATEF_XIV!$K:$K,3)</f>
        <v>0</v>
      </c>
      <c r="AA22" s="75">
        <f>COUNTIFS(ATEF_I!$B:$B,$B22,ATEF_I!$K:$K,"&gt;3")+COUNTIFS(ATEF_II!$B:$B,$B22,ATEF_II!$K:$K,"&gt;3")+COUNTIFS(ATEF_III!$B:$B,$B22,ATEF_III!$K:$K,"&gt;3")+COUNTIFS(ATEF_IV!$B:$B,$B22,ATEF_IV!$K:$K,"&gt;3")+COUNTIFS(ATEF_V!$B:$B,$B22,ATEF_V!$K:$K,"&gt;3")+COUNTIFS(ATEF_VI!$B:$B,$B22,ATEF_VI!$K:$K,"&gt;3")+COUNTIFS(ATEF_VII!$B:$B,$B22,ATEF_VII!$K:$K,"&gt;3")+COUNTIFS(ATEF_VIII!$B:$B,$B22,ATEF_VIII!$K:$K,"&gt;3")+COUNTIFS(ATEF_IX!$B:$B,$B22,ATEF_IX!$K:$K,"&gt;3")+COUNTIFS(ATEF_X!$B:$B,$B22,ATEF_X!$K:$K,"&gt;3")+COUNTIFS(ATEF_XI!$B:$B,$B22,ATEF_XI!$K:$K,"&gt;3")+COUNTIFS(ATEF_XII!$B:$B,$B22,ATEF_XII!$K:$K,"&gt;3")+COUNTIFS(ATEF_XIII!$B:$B,$B22,ATEF_XIII!$K:$K,"&gt;3")+COUNTIFS(ATEF_XIV!$B:$B,$B22,ATEF_XIV!$K:$K,"&gt;3")</f>
        <v>0</v>
      </c>
      <c r="AB22" s="66">
        <f>COUNTIFS(ATEF_I!$B:$B,$B22,ATEF_I!$K:$K,"RIT")+COUNTIFS(ATEF_II!$B:$B,$B22,ATEF_II!$K:$K,"RIT")+COUNTIFS(ATEF_III!$B:$B,$B22,ATEF_III!$K:$K,"RIT")+COUNTIFS(ATEF_IV!$B:$B,$B22,ATEF_IV!$K:$K,"RIT")+COUNTIFS(ATEF_V!$B:$B,$B22,ATEF_V!$K:$K,"RIT")+COUNTIFS(ATEF_VI!$B:$B,$B22,ATEF_VI!$K:$K,"RIT")+COUNTIFS(ATEF_VII!$B:$B,$B22,ATEF_VII!$K:$K,"RIT")+COUNTIFS(ATEF_VIII!$B:$B,$B22,ATEF_VIII!$K:$K,"RIT")+COUNTIFS(ATEF_IX!$B:$B,$B22,ATEF_IX!$K:$K,"RIT")+COUNTIFS(ATEF_X!$B:$B,$B22,ATEF_X!$K:$K,"RIT")+COUNTIFS(ATEF_XI!$B:$B,$B22,ATEF_XI!$K:$K,"RIT")+COUNTIFS(ATEF_XII!$B:$B,$B22,ATEF_XII!$K:$K,"RIT")+COUNTIFS(ATEF_XIII!$B:$B,$B22,ATEF_XIII!$K:$K,"RIT")+COUNTIFS(ATEF_XIV!$B:$B,$B22,ATEF_XIV!$K:$K,"RIT")</f>
        <v>0</v>
      </c>
    </row>
    <row r="23" spans="1:28" x14ac:dyDescent="0.25">
      <c r="A23" s="68" t="s">
        <v>159</v>
      </c>
      <c r="B23" s="66" t="s">
        <v>259</v>
      </c>
      <c r="C23" s="73">
        <f>COUNTIF(ATEF_I!$6:$6,$B23)+COUNTIF(ATEF_II!$6:$6,$B23)+COUNTIF(ATEF_III!$6:$6,$B23)+COUNTIF(ATEF_IV!$6:$6,$B23)+COUNTIF(ATEF_V!$6:$6,$B23)+COUNTIF(ATEF_VI!$6:$6,$B23)+COUNTIF(ATEF_VII!$6:$6,$B23)+COUNTIF(ATEF_VIII!$6:$6,$B23)+COUNTIF(ATEF_IX!$6:$6,$B23)+COUNTIF(ATEF_X!$6:$6,$B23)+COUNTIF(ATEF_XI!$6:$6,$B23)+COUNTIF(ATEF_XII!$6:$6,$B23)+COUNTIF(ATEF_XIII!$6:$6,$B23)+COUNTIF(ATEF_XIV!$6:$6,$B23)</f>
        <v>2</v>
      </c>
      <c r="D23" s="75">
        <f>COUNTIF(ATEF_I!$B:$B,$B23)+COUNTIF(ATEF_II!$B:$B,$B23)+COUNTIF(ATEF_III!$B:$B,$B23)+COUNTIF(ATEF_IV!$B:$B,$B23)+COUNTIF(ATEF_V!$B:$B,$B23)+COUNTIF(ATEF_VI!$B:$B,$B23)+COUNTIF(ATEF_VII!$B:$B,$B23)+COUNTIF(ATEF_VIII!$B:$B,$B23)+COUNTIF(ATEF_IX!$B:$B,$B23)+COUNTIF(ATEF_X!$B:$B,$B23)+COUNTIF(ATEF_XI!$B:$B,$B23)+COUNTIF(ATEF_XII!$B:$B,$B23)+COUNTIF(ATEF_XIII!$B:$B,$B23)+COUNTIF(ATEF_XIV!$B:$B,$B23)</f>
        <v>2</v>
      </c>
      <c r="E23" s="67">
        <f t="shared" si="0"/>
        <v>0</v>
      </c>
      <c r="F23" s="73">
        <f>COUNTIFS(ATEF_I!$B:$B,$B23,ATEF_I!$A:$A,"1°")+COUNTIFS(ATEF_II!$B:$B,$B23,ATEF_I!$A:$A,"1°")+COUNTIFS(ATEF_III!$B:$B,$B23,ATEF_I!$A:$A,"1°")+COUNTIFS(ATEF_IV!$B:$B,$B23,ATEF_I!$A:$A,"1°")+COUNTIFS(ATEF_V!$B:$B,$B23,ATEF_I!$A:$A,"1°")+COUNTIFS(ATEF_VI!$B:$B,$B23,ATEF_I!$A:$A,"1°")+COUNTIFS(ATEF_VII!$B:$B,$B23,ATEF_I!$A:$A,"1°")+COUNTIFS(ATEF_VIII!$B:$B,$B23,ATEF_I!$A:$A,"1°")+COUNTIFS(ATEF_IX!$B:$B,$B23,ATEF_I!$A:$A,"1°")+COUNTIFS(ATEF_X!$B:$B,$B23,ATEF_I!$A:$A,"1°")+COUNTIFS(ATEF_XI!$B:$B,$B23,ATEF_I!$A:$A,"1°")+COUNTIFS(ATEF_XII!$B:$B,$B23,ATEF_I!$A:$A,"1°")+COUNTIFS(ATEF_XIII!$B:$B,$B23,ATEF_I!$A:$A,"1°")+COUNTIFS(ATEF_XIV!$B:$B,$B23,ATEF_I!$A:$A,"1°")</f>
        <v>0</v>
      </c>
      <c r="G23" s="75">
        <f>COUNTIFS(ATEF_I!$B:$B,$B23,ATEF_I!$A:$A,"2°")+COUNTIFS(ATEF_II!$B:$B,$B23,ATEF_I!$A:$A,"2°")+COUNTIFS(ATEF_III!$B:$B,$B23,ATEF_I!$A:$A,"2°")+COUNTIFS(ATEF_IV!$B:$B,$B23,ATEF_I!$A:$A,"2°")+COUNTIFS(ATEF_V!$B:$B,$B23,ATEF_I!$A:$A,"2°")+COUNTIFS(ATEF_VI!$B:$B,$B23,ATEF_I!$A:$A,"2°")+COUNTIFS(ATEF_VII!$B:$B,$B23,ATEF_I!$A:$A,"2°")+COUNTIFS(ATEF_VIII!$B:$B,$B23,ATEF_I!$A:$A,"2°")+COUNTIFS(ATEF_IX!$B:$B,$B23,ATEF_I!$A:$A,"2°")+COUNTIFS(ATEF_X!$B:$B,$B23,ATEF_I!$A:$A,"2°")+COUNTIFS(ATEF_XI!$B:$B,$B23,ATEF_I!$A:$A,"2°")+COUNTIFS(ATEF_XII!$B:$B,$B23,ATEF_I!$A:$A,"2°")+COUNTIFS(ATEF_XIII!$B:$B,$B23,ATEF_I!$A:$A,"2°")+COUNTIFS(ATEF_XIV!$B:$B,$B23,ATEF_I!$A:$A,"2°")</f>
        <v>0</v>
      </c>
      <c r="H23" s="75">
        <f>COUNTIFS(ATEF_I!$B:$B,$B23,ATEF_I!$A:$A,"3°")+COUNTIFS(ATEF_II!$B:$B,$B23,ATEF_I!$A:$A,"3°")+COUNTIFS(ATEF_III!$B:$B,$B23,ATEF_I!$A:$A,"3°")+COUNTIFS(ATEF_IV!$B:$B,$B23,ATEF_I!$A:$A,"3°")+COUNTIFS(ATEF_V!$B:$B,$B23,ATEF_I!$A:$A,"3°")+COUNTIFS(ATEF_VI!$B:$B,$B23,ATEF_I!$A:$A,"3°")+COUNTIFS(ATEF_VII!$B:$B,$B23,ATEF_I!$A:$A,"3°")+COUNTIFS(ATEF_VIII!$B:$B,$B23,ATEF_I!$A:$A,"3°")+COUNTIFS(ATEF_IX!$B:$B,$B23,ATEF_I!$A:$A,"3°")+COUNTIFS(ATEF_X!$B:$B,$B23,ATEF_I!$A:$A,"3°")+COUNTIFS(ATEF_XI!$B:$B,$B23,ATEF_I!$A:$A,"3°")+COUNTIFS(ATEF_XII!$B:$B,$B23,ATEF_I!$A:$A,"3°")+COUNTIFS(ATEF_XIII!$B:$B,$B23,ATEF_I!$A:$A,"3°")+COUNTIFS(ATEF_XIV!$B:$B,$B23,ATEF_I!$A:$A,"3°")</f>
        <v>1</v>
      </c>
      <c r="I23" s="66">
        <f t="shared" si="1"/>
        <v>1</v>
      </c>
      <c r="J23" s="73">
        <v>0</v>
      </c>
      <c r="K23" s="75">
        <v>0</v>
      </c>
      <c r="L23" s="75">
        <v>0</v>
      </c>
      <c r="M23" s="66">
        <f t="shared" si="2"/>
        <v>2</v>
      </c>
      <c r="N23" s="73">
        <f t="shared" si="3"/>
        <v>11</v>
      </c>
      <c r="O23" s="75">
        <f>SUMIF(ATEF_I!$B:$B,$B23,ATEF_I!$C:$C)+SUMIF(ATEF_II!$B:$B,$B23,ATEF_II!$C:$C)+SUMIF(ATEF_III!$B:$B,$B23,ATEF_III!$C:$C)+SUMIF(ATEF_IV!$B:$B,$B23,ATEF_IV!$C:$C)+SUMIF(ATEF_V!$B:$B,$B23,ATEF_V!$C:$C)+SUMIF(ATEF_VI!$B:$B,$B23,ATEF_VI!$C:$C)+SUMIF(ATEF_VII!$B:$B,$B23,ATEF_VII!$C:$C)+SUMIF(ATEF_VIII!$B:$B,$B23,ATEF_VIII!$C:$C)+SUMIF(ATEF_IX!$B:$B,$B23,ATEF_IX!$C:$C)+SUMIF(ATEF_X!$B:$B,$B23,ATEF_X!$C:$C)+SUMIF(ATEF_XI!$B:$B,$B23,ATEF_XI!$C:$C)+SUMIF(ATEF_XII!$B:$B,$B23,ATEF_XII!$C:$C)+SUMIF(ATEF_XIII!$B:$B,$B23,ATEF_XIII!$C:$C)+SUMIF(ATEF_XIV!$B:$B,$B23,ATEF_XIV!$C:$C)</f>
        <v>0</v>
      </c>
      <c r="P23" s="75">
        <f>SUMIF(ATEF_I!$B:$B,$B23,ATEF_I!D:D)+SUMIF(ATEF_II!$B:$B,$B23,ATEF_II!D:D)+SUMIF(ATEF_III!$B:$B,$B23,ATEF_III!D:D)+SUMIF(ATEF_IV!$B:$B,$B23,ATEF_IV!D:D)+SUMIF(ATEF_V!$B:$B,$B23,ATEF_V!D:D)+SUMIF(ATEF_VI!$B:$B,$B23,ATEF_VI!D:D)+SUMIF(ATEF_VII!$B:$B,$B23,ATEF_VII!D:D)+SUMIF(ATEF_VIII!$B:$B,$B23,ATEF_VIII!D:D)+SUMIF(ATEF_IX!$B:$B,$B23,ATEF_IX!D:D)+SUMIF(ATEF_X!$B:$B,$B23,ATEF_X!D:D)+SUMIF(ATEF_XI!$B:$B,$B23,ATEF_XI!D:D)+SUMIF(ATEF_XII!$B:$B,$B23,ATEF_XII!D:D)+SUMIF(ATEF_XIII!$B:$B,$B23,ATEF_XIII!D:D)+SUMIF(ATEF_XIV!$B:$B,$B23,ATEF_XIV!D:D)</f>
        <v>3</v>
      </c>
      <c r="Q23" s="75">
        <f>SUMIF(ATEF_I!$B:$B,$B23,ATEF_I!E:E)+SUMIF(ATEF_II!$B:$B,$B23,ATEF_II!E:E)+SUMIF(ATEF_III!$B:$B,$B23,ATEF_III!E:E)+SUMIF(ATEF_IV!$B:$B,$B23,ATEF_IV!E:E)+SUMIF(ATEF_V!$B:$B,$B23,ATEF_V!E:E)+SUMIF(ATEF_VI!$B:$B,$B23,ATEF_VI!E:E)+SUMIF(ATEF_VII!$B:$B,$B23,ATEF_VII!E:E)+SUMIF(ATEF_VIII!$B:$B,$B23,ATEF_VIII!E:E)+SUMIF(ATEF_IX!$B:$B,$B23,ATEF_IX!E:E)+SUMIF(ATEF_X!$B:$B,$B23,ATEF_X!E:E)+SUMIF(ATEF_XI!$B:$B,$B23,ATEF_XI!E:E)+SUMIF(ATEF_XII!$B:$B,$B23,ATEF_XII!E:E)+SUMIF(ATEF_XIII!$B:$B,$B23,ATEF_XIII!E:E)+SUMIF(ATEF_XIV!$B:$B,$B23,ATEF_XIV!E:E)</f>
        <v>4</v>
      </c>
      <c r="R23" s="75">
        <f>SUMIF(ATEF_I!$B:$B,$B23,ATEF_I!F:F)+SUMIF(ATEF_II!$B:$B,$B23,ATEF_II!F:F)+SUMIF(ATEF_III!$B:$B,$B23,ATEF_III!F:F)+SUMIF(ATEF_IV!$B:$B,$B23,ATEF_IV!F:F)+SUMIF(ATEF_V!$B:$B,$B23,ATEF_V!F:F)+SUMIF(ATEF_VI!$B:$B,$B23,ATEF_VI!F:F)+SUMIF(ATEF_VII!$B:$B,$B23,ATEF_VII!F:F)+SUMIF(ATEF_VIII!$B:$B,$B23,ATEF_VIII!F:F)+SUMIF(ATEF_IX!$B:$B,$B23,ATEF_IX!F:F)+SUMIF(ATEF_X!$B:$B,$B23,ATEF_X!F:F)+SUMIF(ATEF_XI!$B:$B,$B23,ATEF_XI!F:F)+SUMIF(ATEF_XII!$B:$B,$B23,ATEF_XII!F:F)+SUMIF(ATEF_XIII!$B:$B,$B23,ATEF_XIII!F:F)+SUMIF(ATEF_XIV!$B:$B,$B23,ATEF_XIV!F:F)</f>
        <v>2</v>
      </c>
      <c r="S23" s="75">
        <f>SUMIF(ATEF_I!$B:$B,$B23,ATEF_I!G:G)+SUMIF(ATEF_II!$B:$B,$B23,ATEF_II!G:G)+SUMIF(ATEF_III!$B:$B,$B23,ATEF_III!G:G)+SUMIF(ATEF_IV!$B:$B,$B23,ATEF_IV!G:G)+SUMIF(ATEF_V!$B:$B,$B23,ATEF_V!G:G)+SUMIF(ATEF_VI!$B:$B,$B23,ATEF_VI!G:G)+SUMIF(ATEF_VII!$B:$B,$B23,ATEF_VII!G:G)+SUMIF(ATEF_VIII!$B:$B,$B23,ATEF_VIII!G:G)+SUMIF(ATEF_IX!$B:$B,$B23,ATEF_IX!G:G)+SUMIF(ATEF_X!$B:$B,$B23,ATEF_X!G:G)+SUMIF(ATEF_XI!$B:$B,$B23,ATEF_XI!G:G)+SUMIF(ATEF_XII!$B:$B,$B23,ATEF_XII!G:G)+SUMIF(ATEF_XIII!$B:$B,$B23,ATEF_XIII!G:G)+SUMIF(ATEF_XIV!$B:$B,$B23,ATEF_XIV!G:G)</f>
        <v>0</v>
      </c>
      <c r="T23" s="75">
        <f>SUMIF(ATEF_I!$B:$B,$B23,ATEF_I!H:H)+SUMIF(ATEF_II!$B:$B,$B23,ATEF_II!H:H)+SUMIF(ATEF_III!$B:$B,$B23,ATEF_III!H:H)+SUMIF(ATEF_IV!$B:$B,$B23,ATEF_IV!H:H)+SUMIF(ATEF_V!$B:$B,$B23,ATEF_V!H:H)+SUMIF(ATEF_VI!$B:$B,$B23,ATEF_VI!H:H)+SUMIF(ATEF_VII!$B:$B,$B23,ATEF_VII!H:H)+SUMIF(ATEF_VIII!$B:$B,$B23,ATEF_VIII!H:H)+SUMIF(ATEF_IX!$B:$B,$B23,ATEF_IX!H:H)+SUMIF(ATEF_X!$B:$B,$B23,ATEF_X!H:H)+SUMIF(ATEF_XI!$B:$B,$B23,ATEF_XI!H:H)+SUMIF(ATEF_XII!$B:$B,$B23,ATEF_XII!H:H)+SUMIF(ATEF_XIII!$B:$B,$B23,ATEF_XIII!H:H)+SUMIF(ATEF_XIV!$B:$B,$B23,ATEF_XIV!H:H)</f>
        <v>0</v>
      </c>
      <c r="U23" s="75">
        <f>SUMIF(ATEF_I!$B:$B,$B23,ATEF_I!I:I)+SUMIF(ATEF_II!$B:$B,$B23,ATEF_II!I:I)+SUMIF(ATEF_III!$B:$B,$B23,ATEF_III!I:I)+SUMIF(ATEF_IV!$B:$B,$B23,ATEF_IV!I:I)+SUMIF(ATEF_V!$B:$B,$B23,ATEF_V!I:I)+SUMIF(ATEF_VI!$B:$B,$B23,ATEF_VI!I:I)+SUMIF(ATEF_VII!$B:$B,$B23,ATEF_VII!I:I)+SUMIF(ATEF_VIII!$B:$B,$B23,ATEF_VIII!I:I)+SUMIF(ATEF_IX!$B:$B,$B23,ATEF_IX!I:I)+SUMIF(ATEF_X!$B:$B,$B23,ATEF_X!I:I)+SUMIF(ATEF_XI!$B:$B,$B23,ATEF_XI!I:I)+SUMIF(ATEF_XII!$B:$B,$B23,ATEF_XII!I:I)+SUMIF(ATEF_XIII!$B:$B,$B23,ATEF_XIII!I:I)+SUMIF(ATEF_XIV!$B:$B,$B23,ATEF_XIV!I:I)</f>
        <v>2</v>
      </c>
      <c r="V23" s="67">
        <f>SUMIF(ATEF_I!$B:$B,$B23,ATEF_I!J:J)+SUMIF(ATEF_II!$B:$B,$B23,ATEF_II!J:J)+SUMIF(ATEF_III!$B:$B,$B23,ATEF_III!J:J)+SUMIF(ATEF_IV!$B:$B,$B23,ATEF_IV!J:J)+SUMIF(ATEF_V!$B:$B,$B23,ATEF_V!J:J)+SUMIF(ATEF_VI!$B:$B,$B23,ATEF_VI!J:J)+SUMIF(ATEF_VII!$B:$B,$B23,ATEF_VII!J:J)+SUMIF(ATEF_VIII!$B:$B,$B23,ATEF_VIII!J:J)+SUMIF(ATEF_IX!$B:$B,$B23,ATEF_IX!J:J)+SUMIF(ATEF_X!$B:$B,$B23,ATEF_X!J:J)+SUMIF(ATEF_XI!$B:$B,$B23,ATEF_XI!J:J)+SUMIF(ATEF_XII!$B:$B,$B23,ATEF_XII!J:J)+SUMIF(ATEF_XIII!$B:$B,$B23,ATEF_XIII!J:J)+SUMIF(ATEF_XIV!$B:$B,$B23,ATEF_XIV!J:J)</f>
        <v>0</v>
      </c>
      <c r="W23" s="73">
        <f t="shared" si="4"/>
        <v>1</v>
      </c>
      <c r="X23" s="75">
        <f>COUNTIFS(ATEF_I!$B:$B,$B23,ATEF_I!$K:$K,1)+COUNTIFS(ATEF_II!$B:$B,$B23,ATEF_II!$K:$K,1)+COUNTIFS(ATEF_III!$B:$B,$B23,ATEF_III!$K:$K,1)+COUNTIFS(ATEF_IV!$B:$B,$B23,ATEF_IV!$K:$K,1)+COUNTIFS(ATEF_V!$B:$B,$B23,ATEF_V!$K:$K,1)+COUNTIFS(ATEF_VI!$B:$B,$B23,ATEF_VI!$K:$K,1)+COUNTIFS(ATEF_VII!$B:$B,$B23,ATEF_VII!$K:$K,1)+COUNTIFS(ATEF_VIII!$B:$B,$B23,ATEF_VIII!$K:$K,1)+COUNTIFS(ATEF_IX!$B:$B,$B23,ATEF_IX!$K:$K,1)+COUNTIFS(ATEF_X!$B:$B,$B23,ATEF_X!$K:$K,1)+COUNTIFS(ATEF_XI!$B:$B,$B23,ATEF_XI!$K:$K,1)+COUNTIFS(ATEF_XII!$B:$B,$B23,ATEF_XII!$K:$K,1)+COUNTIFS(ATEF_XIII!$B:$B,$B23,ATEF_XIII!$K:$K,1)+COUNTIFS(ATEF_XIV!$B:$B,$B23,ATEF_XIV!$K:$K,1)</f>
        <v>0</v>
      </c>
      <c r="Y23" s="75">
        <f>COUNTIFS(ATEF_I!$B:$B,$B23,ATEF_I!$K:$K,2)+COUNTIFS(ATEF_II!$B:$B,$B23,ATEF_II!$K:$K,2)+COUNTIFS(ATEF_III!$B:$B,$B23,ATEF_III!$K:$K,2)+COUNTIFS(ATEF_IV!$B:$B,$B23,ATEF_IV!$K:$K,2)+COUNTIFS(ATEF_V!$B:$B,$B23,ATEF_V!$K:$K,2)+COUNTIFS(ATEF_VI!$B:$B,$B23,ATEF_VI!$K:$K,2)+COUNTIFS(ATEF_VII!$B:$B,$B23,ATEF_VII!$K:$K,2)+COUNTIFS(ATEF_VIII!$B:$B,$B23,ATEF_VIII!$K:$K,2)+COUNTIFS(ATEF_IX!$B:$B,$B23,ATEF_IX!$K:$K,2)+COUNTIFS(ATEF_X!$B:$B,$B23,ATEF_X!$K:$K,2)+COUNTIFS(ATEF_XI!$B:$B,$B23,ATEF_XI!$K:$K,2)+COUNTIFS(ATEF_XII!$B:$B,$B23,ATEF_XII!$K:$K,2)+COUNTIFS(ATEF_XIII!$B:$B,$B23,ATEF_XIII!$K:$K,2)+COUNTIFS(ATEF_XIV!$B:$B,$B23,ATEF_XIV!$K:$K,2)</f>
        <v>1</v>
      </c>
      <c r="Z23" s="75">
        <f>COUNTIFS(ATEF_I!$B:$B,$B23,ATEF_I!$K:$K,3)+COUNTIFS(ATEF_II!$B:$B,$B23,ATEF_II!$K:$K,3)+COUNTIFS(ATEF_III!$B:$B,$B23,ATEF_III!$K:$K,3)+COUNTIFS(ATEF_IV!$B:$B,$B23,ATEF_IV!$K:$K,3)+COUNTIFS(ATEF_V!$B:$B,$B23,ATEF_V!$K:$K,3)+COUNTIFS(ATEF_VI!$B:$B,$B23,ATEF_VI!$K:$K,3)+COUNTIFS(ATEF_VII!$B:$B,$B23,ATEF_VII!$K:$K,3)+COUNTIFS(ATEF_VIII!$B:$B,$B23,ATEF_VIII!$K:$K,3)+COUNTIFS(ATEF_IX!$B:$B,$B23,ATEF_IX!$K:$K,3)+COUNTIFS(ATEF_X!$B:$B,$B23,ATEF_X!$K:$K,3)+COUNTIFS(ATEF_XI!$B:$B,$B23,ATEF_XI!$K:$K,3)+COUNTIFS(ATEF_XII!$B:$B,$B23,ATEF_XII!$K:$K,3)+COUNTIFS(ATEF_XIII!$B:$B,$B23,ATEF_XIII!$K:$K,3)+COUNTIFS(ATEF_XIV!$B:$B,$B23,ATEF_XIV!$K:$K,3)</f>
        <v>0</v>
      </c>
      <c r="AA23" s="75">
        <f>COUNTIFS(ATEF_I!$B:$B,$B23,ATEF_I!$K:$K,"&gt;3")+COUNTIFS(ATEF_II!$B:$B,$B23,ATEF_II!$K:$K,"&gt;3")+COUNTIFS(ATEF_III!$B:$B,$B23,ATEF_III!$K:$K,"&gt;3")+COUNTIFS(ATEF_IV!$B:$B,$B23,ATEF_IV!$K:$K,"&gt;3")+COUNTIFS(ATEF_V!$B:$B,$B23,ATEF_V!$K:$K,"&gt;3")+COUNTIFS(ATEF_VI!$B:$B,$B23,ATEF_VI!$K:$K,"&gt;3")+COUNTIFS(ATEF_VII!$B:$B,$B23,ATEF_VII!$K:$K,"&gt;3")+COUNTIFS(ATEF_VIII!$B:$B,$B23,ATEF_VIII!$K:$K,"&gt;3")+COUNTIFS(ATEF_IX!$B:$B,$B23,ATEF_IX!$K:$K,"&gt;3")+COUNTIFS(ATEF_X!$B:$B,$B23,ATEF_X!$K:$K,"&gt;3")+COUNTIFS(ATEF_XI!$B:$B,$B23,ATEF_XI!$K:$K,"&gt;3")+COUNTIFS(ATEF_XII!$B:$B,$B23,ATEF_XII!$K:$K,"&gt;3")+COUNTIFS(ATEF_XIII!$B:$B,$B23,ATEF_XIII!$K:$K,"&gt;3")+COUNTIFS(ATEF_XIV!$B:$B,$B23,ATEF_XIV!$K:$K,"&gt;3")</f>
        <v>0</v>
      </c>
      <c r="AB23" s="66">
        <f>COUNTIFS(ATEF_I!$B:$B,$B23,ATEF_I!$K:$K,"RIT")+COUNTIFS(ATEF_II!$B:$B,$B23,ATEF_II!$K:$K,"RIT")+COUNTIFS(ATEF_III!$B:$B,$B23,ATEF_III!$K:$K,"RIT")+COUNTIFS(ATEF_IV!$B:$B,$B23,ATEF_IV!$K:$K,"RIT")+COUNTIFS(ATEF_V!$B:$B,$B23,ATEF_V!$K:$K,"RIT")+COUNTIFS(ATEF_VI!$B:$B,$B23,ATEF_VI!$K:$K,"RIT")+COUNTIFS(ATEF_VII!$B:$B,$B23,ATEF_VII!$K:$K,"RIT")+COUNTIFS(ATEF_VIII!$B:$B,$B23,ATEF_VIII!$K:$K,"RIT")+COUNTIFS(ATEF_IX!$B:$B,$B23,ATEF_IX!$K:$K,"RIT")+COUNTIFS(ATEF_X!$B:$B,$B23,ATEF_X!$K:$K,"RIT")+COUNTIFS(ATEF_XI!$B:$B,$B23,ATEF_XI!$K:$K,"RIT")+COUNTIFS(ATEF_XII!$B:$B,$B23,ATEF_XII!$K:$K,"RIT")+COUNTIFS(ATEF_XIII!$B:$B,$B23,ATEF_XIII!$K:$K,"RIT")+COUNTIFS(ATEF_XIV!$B:$B,$B23,ATEF_XIV!$K:$K,"RIT")</f>
        <v>0</v>
      </c>
    </row>
    <row r="24" spans="1:28" x14ac:dyDescent="0.25">
      <c r="A24" s="68" t="s">
        <v>160</v>
      </c>
      <c r="B24" s="66" t="s">
        <v>40</v>
      </c>
      <c r="C24" s="73">
        <f>COUNTIF(ATEF_I!$6:$6,$B24)+COUNTIF(ATEF_II!$6:$6,$B24)+COUNTIF(ATEF_III!$6:$6,$B24)+COUNTIF(ATEF_IV!$6:$6,$B24)+COUNTIF(ATEF_V!$6:$6,$B24)+COUNTIF(ATEF_VI!$6:$6,$B24)+COUNTIF(ATEF_VII!$6:$6,$B24)+COUNTIF(ATEF_VIII!$6:$6,$B24)+COUNTIF(ATEF_IX!$6:$6,$B24)+COUNTIF(ATEF_X!$6:$6,$B24)+COUNTIF(ATEF_XI!$6:$6,$B24)+COUNTIF(ATEF_XII!$6:$6,$B24)+COUNTIF(ATEF_XIII!$6:$6,$B24)+COUNTIF(ATEF_XIV!$6:$6,$B24)</f>
        <v>2</v>
      </c>
      <c r="D24" s="75">
        <f>COUNTIF(ATEF_I!$B:$B,$B24)+COUNTIF(ATEF_II!$B:$B,$B24)+COUNTIF(ATEF_III!$B:$B,$B24)+COUNTIF(ATEF_IV!$B:$B,$B24)+COUNTIF(ATEF_V!$B:$B,$B24)+COUNTIF(ATEF_VI!$B:$B,$B24)+COUNTIF(ATEF_VII!$B:$B,$B24)+COUNTIF(ATEF_VIII!$B:$B,$B24)+COUNTIF(ATEF_IX!$B:$B,$B24)+COUNTIF(ATEF_X!$B:$B,$B24)+COUNTIF(ATEF_XI!$B:$B,$B24)+COUNTIF(ATEF_XII!$B:$B,$B24)+COUNTIF(ATEF_XIII!$B:$B,$B24)+COUNTIF(ATEF_XIV!$B:$B,$B24)</f>
        <v>2</v>
      </c>
      <c r="E24" s="67">
        <f t="shared" si="0"/>
        <v>0</v>
      </c>
      <c r="F24" s="73">
        <f>COUNTIFS(ATEF_I!$B:$B,$B24,ATEF_I!$A:$A,"1°")+COUNTIFS(ATEF_II!$B:$B,$B24,ATEF_I!$A:$A,"1°")+COUNTIFS(ATEF_III!$B:$B,$B24,ATEF_I!$A:$A,"1°")+COUNTIFS(ATEF_IV!$B:$B,$B24,ATEF_I!$A:$A,"1°")+COUNTIFS(ATEF_V!$B:$B,$B24,ATEF_I!$A:$A,"1°")+COUNTIFS(ATEF_VI!$B:$B,$B24,ATEF_I!$A:$A,"1°")+COUNTIFS(ATEF_VII!$B:$B,$B24,ATEF_I!$A:$A,"1°")+COUNTIFS(ATEF_VIII!$B:$B,$B24,ATEF_I!$A:$A,"1°")+COUNTIFS(ATEF_IX!$B:$B,$B24,ATEF_I!$A:$A,"1°")+COUNTIFS(ATEF_X!$B:$B,$B24,ATEF_I!$A:$A,"1°")+COUNTIFS(ATEF_XI!$B:$B,$B24,ATEF_I!$A:$A,"1°")+COUNTIFS(ATEF_XII!$B:$B,$B24,ATEF_I!$A:$A,"1°")+COUNTIFS(ATEF_XIII!$B:$B,$B24,ATEF_I!$A:$A,"1°")+COUNTIFS(ATEF_XIV!$B:$B,$B24,ATEF_I!$A:$A,"1°")</f>
        <v>0</v>
      </c>
      <c r="G24" s="75">
        <f>COUNTIFS(ATEF_I!$B:$B,$B24,ATEF_I!$A:$A,"2°")+COUNTIFS(ATEF_II!$B:$B,$B24,ATEF_I!$A:$A,"2°")+COUNTIFS(ATEF_III!$B:$B,$B24,ATEF_I!$A:$A,"2°")+COUNTIFS(ATEF_IV!$B:$B,$B24,ATEF_I!$A:$A,"2°")+COUNTIFS(ATEF_V!$B:$B,$B24,ATEF_I!$A:$A,"2°")+COUNTIFS(ATEF_VI!$B:$B,$B24,ATEF_I!$A:$A,"2°")+COUNTIFS(ATEF_VII!$B:$B,$B24,ATEF_I!$A:$A,"2°")+COUNTIFS(ATEF_VIII!$B:$B,$B24,ATEF_I!$A:$A,"2°")+COUNTIFS(ATEF_IX!$B:$B,$B24,ATEF_I!$A:$A,"2°")+COUNTIFS(ATEF_X!$B:$B,$B24,ATEF_I!$A:$A,"2°")+COUNTIFS(ATEF_XI!$B:$B,$B24,ATEF_I!$A:$A,"2°")+COUNTIFS(ATEF_XII!$B:$B,$B24,ATEF_I!$A:$A,"2°")+COUNTIFS(ATEF_XIII!$B:$B,$B24,ATEF_I!$A:$A,"2°")+COUNTIFS(ATEF_XIV!$B:$B,$B24,ATEF_I!$A:$A,"2°")</f>
        <v>0</v>
      </c>
      <c r="H24" s="75">
        <f>COUNTIFS(ATEF_I!$B:$B,$B24,ATEF_I!$A:$A,"3°")+COUNTIFS(ATEF_II!$B:$B,$B24,ATEF_I!$A:$A,"3°")+COUNTIFS(ATEF_III!$B:$B,$B24,ATEF_I!$A:$A,"3°")+COUNTIFS(ATEF_IV!$B:$B,$B24,ATEF_I!$A:$A,"3°")+COUNTIFS(ATEF_V!$B:$B,$B24,ATEF_I!$A:$A,"3°")+COUNTIFS(ATEF_VI!$B:$B,$B24,ATEF_I!$A:$A,"3°")+COUNTIFS(ATEF_VII!$B:$B,$B24,ATEF_I!$A:$A,"3°")+COUNTIFS(ATEF_VIII!$B:$B,$B24,ATEF_I!$A:$A,"3°")+COUNTIFS(ATEF_IX!$B:$B,$B24,ATEF_I!$A:$A,"3°")+COUNTIFS(ATEF_X!$B:$B,$B24,ATEF_I!$A:$A,"3°")+COUNTIFS(ATEF_XI!$B:$B,$B24,ATEF_I!$A:$A,"3°")+COUNTIFS(ATEF_XII!$B:$B,$B24,ATEF_I!$A:$A,"3°")+COUNTIFS(ATEF_XIII!$B:$B,$B24,ATEF_I!$A:$A,"3°")+COUNTIFS(ATEF_XIV!$B:$B,$B24,ATEF_I!$A:$A,"3°")</f>
        <v>0</v>
      </c>
      <c r="I24" s="66">
        <f t="shared" si="1"/>
        <v>2</v>
      </c>
      <c r="J24" s="73">
        <v>0</v>
      </c>
      <c r="K24" s="75">
        <v>0</v>
      </c>
      <c r="L24" s="75">
        <v>0</v>
      </c>
      <c r="M24" s="66">
        <f t="shared" si="2"/>
        <v>2</v>
      </c>
      <c r="N24" s="73">
        <f t="shared" si="3"/>
        <v>25</v>
      </c>
      <c r="O24" s="75">
        <f>SUMIF(ATEF_I!$B:$B,$B24,ATEF_I!$C:$C)+SUMIF(ATEF_II!$B:$B,$B24,ATEF_II!$C:$C)+SUMIF(ATEF_III!$B:$B,$B24,ATEF_III!$C:$C)+SUMIF(ATEF_IV!$B:$B,$B24,ATEF_IV!$C:$C)+SUMIF(ATEF_V!$B:$B,$B24,ATEF_V!$C:$C)+SUMIF(ATEF_VI!$B:$B,$B24,ATEF_VI!$C:$C)+SUMIF(ATEF_VII!$B:$B,$B24,ATEF_VII!$C:$C)+SUMIF(ATEF_VIII!$B:$B,$B24,ATEF_VIII!$C:$C)+SUMIF(ATEF_IX!$B:$B,$B24,ATEF_IX!$C:$C)+SUMIF(ATEF_X!$B:$B,$B24,ATEF_X!$C:$C)+SUMIF(ATEF_XI!$B:$B,$B24,ATEF_XI!$C:$C)+SUMIF(ATEF_XII!$B:$B,$B24,ATEF_XII!$C:$C)+SUMIF(ATEF_XIII!$B:$B,$B24,ATEF_XIII!$C:$C)+SUMIF(ATEF_XIV!$B:$B,$B24,ATEF_XIV!$C:$C)</f>
        <v>2</v>
      </c>
      <c r="P24" s="75">
        <f>SUMIF(ATEF_I!$B:$B,$B24,ATEF_I!D:D)+SUMIF(ATEF_II!$B:$B,$B24,ATEF_II!D:D)+SUMIF(ATEF_III!$B:$B,$B24,ATEF_III!D:D)+SUMIF(ATEF_IV!$B:$B,$B24,ATEF_IV!D:D)+SUMIF(ATEF_V!$B:$B,$B24,ATEF_V!D:D)+SUMIF(ATEF_VI!$B:$B,$B24,ATEF_VI!D:D)+SUMIF(ATEF_VII!$B:$B,$B24,ATEF_VII!D:D)+SUMIF(ATEF_VIII!$B:$B,$B24,ATEF_VIII!D:D)+SUMIF(ATEF_IX!$B:$B,$B24,ATEF_IX!D:D)+SUMIF(ATEF_X!$B:$B,$B24,ATEF_X!D:D)+SUMIF(ATEF_XI!$B:$B,$B24,ATEF_XI!D:D)+SUMIF(ATEF_XII!$B:$B,$B24,ATEF_XII!D:D)+SUMIF(ATEF_XIII!$B:$B,$B24,ATEF_XIII!D:D)+SUMIF(ATEF_XIV!$B:$B,$B24,ATEF_XIV!D:D)</f>
        <v>3</v>
      </c>
      <c r="Q24" s="75">
        <f>SUMIF(ATEF_I!$B:$B,$B24,ATEF_I!E:E)+SUMIF(ATEF_II!$B:$B,$B24,ATEF_II!E:E)+SUMIF(ATEF_III!$B:$B,$B24,ATEF_III!E:E)+SUMIF(ATEF_IV!$B:$B,$B24,ATEF_IV!E:E)+SUMIF(ATEF_V!$B:$B,$B24,ATEF_V!E:E)+SUMIF(ATEF_VI!$B:$B,$B24,ATEF_VI!E:E)+SUMIF(ATEF_VII!$B:$B,$B24,ATEF_VII!E:E)+SUMIF(ATEF_VIII!$B:$B,$B24,ATEF_VIII!E:E)+SUMIF(ATEF_IX!$B:$B,$B24,ATEF_IX!E:E)+SUMIF(ATEF_X!$B:$B,$B24,ATEF_X!E:E)+SUMIF(ATEF_XI!$B:$B,$B24,ATEF_XI!E:E)+SUMIF(ATEF_XII!$B:$B,$B24,ATEF_XII!E:E)+SUMIF(ATEF_XIII!$B:$B,$B24,ATEF_XIII!E:E)+SUMIF(ATEF_XIV!$B:$B,$B24,ATEF_XIV!E:E)</f>
        <v>7</v>
      </c>
      <c r="R24" s="75">
        <f>SUMIF(ATEF_I!$B:$B,$B24,ATEF_I!F:F)+SUMIF(ATEF_II!$B:$B,$B24,ATEF_II!F:F)+SUMIF(ATEF_III!$B:$B,$B24,ATEF_III!F:F)+SUMIF(ATEF_IV!$B:$B,$B24,ATEF_IV!F:F)+SUMIF(ATEF_V!$B:$B,$B24,ATEF_V!F:F)+SUMIF(ATEF_VI!$B:$B,$B24,ATEF_VI!F:F)+SUMIF(ATEF_VII!$B:$B,$B24,ATEF_VII!F:F)+SUMIF(ATEF_VIII!$B:$B,$B24,ATEF_VIII!F:F)+SUMIF(ATEF_IX!$B:$B,$B24,ATEF_IX!F:F)+SUMIF(ATEF_X!$B:$B,$B24,ATEF_X!F:F)+SUMIF(ATEF_XI!$B:$B,$B24,ATEF_XI!F:F)+SUMIF(ATEF_XII!$B:$B,$B24,ATEF_XII!F:F)+SUMIF(ATEF_XIII!$B:$B,$B24,ATEF_XIII!F:F)+SUMIF(ATEF_XIV!$B:$B,$B24,ATEF_XIV!F:F)</f>
        <v>3</v>
      </c>
      <c r="S24" s="75">
        <f>SUMIF(ATEF_I!$B:$B,$B24,ATEF_I!G:G)+SUMIF(ATEF_II!$B:$B,$B24,ATEF_II!G:G)+SUMIF(ATEF_III!$B:$B,$B24,ATEF_III!G:G)+SUMIF(ATEF_IV!$B:$B,$B24,ATEF_IV!G:G)+SUMIF(ATEF_V!$B:$B,$B24,ATEF_V!G:G)+SUMIF(ATEF_VI!$B:$B,$B24,ATEF_VI!G:G)+SUMIF(ATEF_VII!$B:$B,$B24,ATEF_VII!G:G)+SUMIF(ATEF_VIII!$B:$B,$B24,ATEF_VIII!G:G)+SUMIF(ATEF_IX!$B:$B,$B24,ATEF_IX!G:G)+SUMIF(ATEF_X!$B:$B,$B24,ATEF_X!G:G)+SUMIF(ATEF_XI!$B:$B,$B24,ATEF_XI!G:G)+SUMIF(ATEF_XII!$B:$B,$B24,ATEF_XII!G:G)+SUMIF(ATEF_XIII!$B:$B,$B24,ATEF_XIII!G:G)+SUMIF(ATEF_XIV!$B:$B,$B24,ATEF_XIV!G:G)</f>
        <v>2</v>
      </c>
      <c r="T24" s="75">
        <f>SUMIF(ATEF_I!$B:$B,$B24,ATEF_I!H:H)+SUMIF(ATEF_II!$B:$B,$B24,ATEF_II!H:H)+SUMIF(ATEF_III!$B:$B,$B24,ATEF_III!H:H)+SUMIF(ATEF_IV!$B:$B,$B24,ATEF_IV!H:H)+SUMIF(ATEF_V!$B:$B,$B24,ATEF_V!H:H)+SUMIF(ATEF_VI!$B:$B,$B24,ATEF_VI!H:H)+SUMIF(ATEF_VII!$B:$B,$B24,ATEF_VII!H:H)+SUMIF(ATEF_VIII!$B:$B,$B24,ATEF_VIII!H:H)+SUMIF(ATEF_IX!$B:$B,$B24,ATEF_IX!H:H)+SUMIF(ATEF_X!$B:$B,$B24,ATEF_X!H:H)+SUMIF(ATEF_XI!$B:$B,$B24,ATEF_XI!H:H)+SUMIF(ATEF_XII!$B:$B,$B24,ATEF_XII!H:H)+SUMIF(ATEF_XIII!$B:$B,$B24,ATEF_XIII!H:H)+SUMIF(ATEF_XIV!$B:$B,$B24,ATEF_XIV!H:H)</f>
        <v>1</v>
      </c>
      <c r="U24" s="75">
        <f>SUMIF(ATEF_I!$B:$B,$B24,ATEF_I!I:I)+SUMIF(ATEF_II!$B:$B,$B24,ATEF_II!I:I)+SUMIF(ATEF_III!$B:$B,$B24,ATEF_III!I:I)+SUMIF(ATEF_IV!$B:$B,$B24,ATEF_IV!I:I)+SUMIF(ATEF_V!$B:$B,$B24,ATEF_V!I:I)+SUMIF(ATEF_VI!$B:$B,$B24,ATEF_VI!I:I)+SUMIF(ATEF_VII!$B:$B,$B24,ATEF_VII!I:I)+SUMIF(ATEF_VIII!$B:$B,$B24,ATEF_VIII!I:I)+SUMIF(ATEF_IX!$B:$B,$B24,ATEF_IX!I:I)+SUMIF(ATEF_X!$B:$B,$B24,ATEF_X!I:I)+SUMIF(ATEF_XI!$B:$B,$B24,ATEF_XI!I:I)+SUMIF(ATEF_XII!$B:$B,$B24,ATEF_XII!I:I)+SUMIF(ATEF_XIII!$B:$B,$B24,ATEF_XIII!I:I)+SUMIF(ATEF_XIV!$B:$B,$B24,ATEF_XIV!I:I)</f>
        <v>7</v>
      </c>
      <c r="V24" s="67">
        <f>SUMIF(ATEF_I!$B:$B,$B24,ATEF_I!J:J)+SUMIF(ATEF_II!$B:$B,$B24,ATEF_II!J:J)+SUMIF(ATEF_III!$B:$B,$B24,ATEF_III!J:J)+SUMIF(ATEF_IV!$B:$B,$B24,ATEF_IV!J:J)+SUMIF(ATEF_V!$B:$B,$B24,ATEF_V!J:J)+SUMIF(ATEF_VI!$B:$B,$B24,ATEF_VI!J:J)+SUMIF(ATEF_VII!$B:$B,$B24,ATEF_VII!J:J)+SUMIF(ATEF_VIII!$B:$B,$B24,ATEF_VIII!J:J)+SUMIF(ATEF_IX!$B:$B,$B24,ATEF_IX!J:J)+SUMIF(ATEF_X!$B:$B,$B24,ATEF_X!J:J)+SUMIF(ATEF_XI!$B:$B,$B24,ATEF_XI!J:J)+SUMIF(ATEF_XII!$B:$B,$B24,ATEF_XII!J:J)+SUMIF(ATEF_XIII!$B:$B,$B24,ATEF_XIII!J:J)+SUMIF(ATEF_XIV!$B:$B,$B24,ATEF_XIV!J:J)</f>
        <v>0</v>
      </c>
      <c r="W24" s="73">
        <f t="shared" si="4"/>
        <v>2</v>
      </c>
      <c r="X24" s="75">
        <f>COUNTIFS(ATEF_I!$B:$B,$B24,ATEF_I!$K:$K,1)+COUNTIFS(ATEF_II!$B:$B,$B24,ATEF_II!$K:$K,1)+COUNTIFS(ATEF_III!$B:$B,$B24,ATEF_III!$K:$K,1)+COUNTIFS(ATEF_IV!$B:$B,$B24,ATEF_IV!$K:$K,1)+COUNTIFS(ATEF_V!$B:$B,$B24,ATEF_V!$K:$K,1)+COUNTIFS(ATEF_VI!$B:$B,$B24,ATEF_VI!$K:$K,1)+COUNTIFS(ATEF_VII!$B:$B,$B24,ATEF_VII!$K:$K,1)+COUNTIFS(ATEF_VIII!$B:$B,$B24,ATEF_VIII!$K:$K,1)+COUNTIFS(ATEF_IX!$B:$B,$B24,ATEF_IX!$K:$K,1)+COUNTIFS(ATEF_X!$B:$B,$B24,ATEF_X!$K:$K,1)+COUNTIFS(ATEF_XI!$B:$B,$B24,ATEF_XI!$K:$K,1)+COUNTIFS(ATEF_XII!$B:$B,$B24,ATEF_XII!$K:$K,1)+COUNTIFS(ATEF_XIII!$B:$B,$B24,ATEF_XIII!$K:$K,1)+COUNTIFS(ATEF_XIV!$B:$B,$B24,ATEF_XIV!$K:$K,1)</f>
        <v>1</v>
      </c>
      <c r="Y24" s="75">
        <f>COUNTIFS(ATEF_I!$B:$B,$B24,ATEF_I!$K:$K,2)+COUNTIFS(ATEF_II!$B:$B,$B24,ATEF_II!$K:$K,2)+COUNTIFS(ATEF_III!$B:$B,$B24,ATEF_III!$K:$K,2)+COUNTIFS(ATEF_IV!$B:$B,$B24,ATEF_IV!$K:$K,2)+COUNTIFS(ATEF_V!$B:$B,$B24,ATEF_V!$K:$K,2)+COUNTIFS(ATEF_VI!$B:$B,$B24,ATEF_VI!$K:$K,2)+COUNTIFS(ATEF_VII!$B:$B,$B24,ATEF_VII!$K:$K,2)+COUNTIFS(ATEF_VIII!$B:$B,$B24,ATEF_VIII!$K:$K,2)+COUNTIFS(ATEF_IX!$B:$B,$B24,ATEF_IX!$K:$K,2)+COUNTIFS(ATEF_X!$B:$B,$B24,ATEF_X!$K:$K,2)+COUNTIFS(ATEF_XI!$B:$B,$B24,ATEF_XI!$K:$K,2)+COUNTIFS(ATEF_XII!$B:$B,$B24,ATEF_XII!$K:$K,2)+COUNTIFS(ATEF_XIII!$B:$B,$B24,ATEF_XIII!$K:$K,2)+COUNTIFS(ATEF_XIV!$B:$B,$B24,ATEF_XIV!$K:$K,2)</f>
        <v>0</v>
      </c>
      <c r="Z24" s="75">
        <f>COUNTIFS(ATEF_I!$B:$B,$B24,ATEF_I!$K:$K,3)+COUNTIFS(ATEF_II!$B:$B,$B24,ATEF_II!$K:$K,3)+COUNTIFS(ATEF_III!$B:$B,$B24,ATEF_III!$K:$K,3)+COUNTIFS(ATEF_IV!$B:$B,$B24,ATEF_IV!$K:$K,3)+COUNTIFS(ATEF_V!$B:$B,$B24,ATEF_V!$K:$K,3)+COUNTIFS(ATEF_VI!$B:$B,$B24,ATEF_VI!$K:$K,3)+COUNTIFS(ATEF_VII!$B:$B,$B24,ATEF_VII!$K:$K,3)+COUNTIFS(ATEF_VIII!$B:$B,$B24,ATEF_VIII!$K:$K,3)+COUNTIFS(ATEF_IX!$B:$B,$B24,ATEF_IX!$K:$K,3)+COUNTIFS(ATEF_X!$B:$B,$B24,ATEF_X!$K:$K,3)+COUNTIFS(ATEF_XI!$B:$B,$B24,ATEF_XI!$K:$K,3)+COUNTIFS(ATEF_XII!$B:$B,$B24,ATEF_XII!$K:$K,3)+COUNTIFS(ATEF_XIII!$B:$B,$B24,ATEF_XIII!$K:$K,3)+COUNTIFS(ATEF_XIV!$B:$B,$B24,ATEF_XIV!$K:$K,3)</f>
        <v>0</v>
      </c>
      <c r="AA24" s="75">
        <f>COUNTIFS(ATEF_I!$B:$B,$B24,ATEF_I!$K:$K,"&gt;3")+COUNTIFS(ATEF_II!$B:$B,$B24,ATEF_II!$K:$K,"&gt;3")+COUNTIFS(ATEF_III!$B:$B,$B24,ATEF_III!$K:$K,"&gt;3")+COUNTIFS(ATEF_IV!$B:$B,$B24,ATEF_IV!$K:$K,"&gt;3")+COUNTIFS(ATEF_V!$B:$B,$B24,ATEF_V!$K:$K,"&gt;3")+COUNTIFS(ATEF_VI!$B:$B,$B24,ATEF_VI!$K:$K,"&gt;3")+COUNTIFS(ATEF_VII!$B:$B,$B24,ATEF_VII!$K:$K,"&gt;3")+COUNTIFS(ATEF_VIII!$B:$B,$B24,ATEF_VIII!$K:$K,"&gt;3")+COUNTIFS(ATEF_IX!$B:$B,$B24,ATEF_IX!$K:$K,"&gt;3")+COUNTIFS(ATEF_X!$B:$B,$B24,ATEF_X!$K:$K,"&gt;3")+COUNTIFS(ATEF_XI!$B:$B,$B24,ATEF_XI!$K:$K,"&gt;3")+COUNTIFS(ATEF_XII!$B:$B,$B24,ATEF_XII!$K:$K,"&gt;3")+COUNTIFS(ATEF_XIII!$B:$B,$B24,ATEF_XIII!$K:$K,"&gt;3")+COUNTIFS(ATEF_XIV!$B:$B,$B24,ATEF_XIV!$K:$K,"&gt;3")</f>
        <v>1</v>
      </c>
      <c r="AB24" s="66">
        <f>COUNTIFS(ATEF_I!$B:$B,$B24,ATEF_I!$K:$K,"RIT")+COUNTIFS(ATEF_II!$B:$B,$B24,ATEF_II!$K:$K,"RIT")+COUNTIFS(ATEF_III!$B:$B,$B24,ATEF_III!$K:$K,"RIT")+COUNTIFS(ATEF_IV!$B:$B,$B24,ATEF_IV!$K:$K,"RIT")+COUNTIFS(ATEF_V!$B:$B,$B24,ATEF_V!$K:$K,"RIT")+COUNTIFS(ATEF_VI!$B:$B,$B24,ATEF_VI!$K:$K,"RIT")+COUNTIFS(ATEF_VII!$B:$B,$B24,ATEF_VII!$K:$K,"RIT")+COUNTIFS(ATEF_VIII!$B:$B,$B24,ATEF_VIII!$K:$K,"RIT")+COUNTIFS(ATEF_IX!$B:$B,$B24,ATEF_IX!$K:$K,"RIT")+COUNTIFS(ATEF_X!$B:$B,$B24,ATEF_X!$K:$K,"RIT")+COUNTIFS(ATEF_XI!$B:$B,$B24,ATEF_XI!$K:$K,"RIT")+COUNTIFS(ATEF_XII!$B:$B,$B24,ATEF_XII!$K:$K,"RIT")+COUNTIFS(ATEF_XIII!$B:$B,$B24,ATEF_XIII!$K:$K,"RIT")+COUNTIFS(ATEF_XIV!$B:$B,$B24,ATEF_XIV!$K:$K,"RIT")</f>
        <v>0</v>
      </c>
    </row>
    <row r="25" spans="1:28" x14ac:dyDescent="0.25">
      <c r="A25" s="68" t="s">
        <v>161</v>
      </c>
      <c r="B25" s="66" t="s">
        <v>175</v>
      </c>
      <c r="C25" s="73">
        <f>COUNTIF(ATEF_I!$6:$6,$B25)+COUNTIF(ATEF_II!$6:$6,$B25)+COUNTIF(ATEF_III!$6:$6,$B25)+COUNTIF(ATEF_IV!$6:$6,$B25)+COUNTIF(ATEF_V!$6:$6,$B25)+COUNTIF(ATEF_VI!$6:$6,$B25)+COUNTIF(ATEF_VII!$6:$6,$B25)+COUNTIF(ATEF_VIII!$6:$6,$B25)+COUNTIF(ATEF_IX!$6:$6,$B25)+COUNTIF(ATEF_X!$6:$6,$B25)+COUNTIF(ATEF_XI!$6:$6,$B25)+COUNTIF(ATEF_XII!$6:$6,$B25)+COUNTIF(ATEF_XIII!$6:$6,$B25)+COUNTIF(ATEF_XIV!$6:$6,$B25)</f>
        <v>2</v>
      </c>
      <c r="D25" s="75">
        <f>COUNTIF(ATEF_I!$B:$B,$B25)+COUNTIF(ATEF_II!$B:$B,$B25)+COUNTIF(ATEF_III!$B:$B,$B25)+COUNTIF(ATEF_IV!$B:$B,$B25)+COUNTIF(ATEF_V!$B:$B,$B25)+COUNTIF(ATEF_VI!$B:$B,$B25)+COUNTIF(ATEF_VII!$B:$B,$B25)+COUNTIF(ATEF_VIII!$B:$B,$B25)+COUNTIF(ATEF_IX!$B:$B,$B25)+COUNTIF(ATEF_X!$B:$B,$B25)+COUNTIF(ATEF_XI!$B:$B,$B25)+COUNTIF(ATEF_XII!$B:$B,$B25)+COUNTIF(ATEF_XIII!$B:$B,$B25)+COUNTIF(ATEF_XIV!$B:$B,$B25)</f>
        <v>2</v>
      </c>
      <c r="E25" s="67">
        <f t="shared" si="0"/>
        <v>0</v>
      </c>
      <c r="F25" s="73">
        <f>COUNTIFS(ATEF_I!$B:$B,$B25,ATEF_I!$A:$A,"1°")+COUNTIFS(ATEF_II!$B:$B,$B25,ATEF_I!$A:$A,"1°")+COUNTIFS(ATEF_III!$B:$B,$B25,ATEF_I!$A:$A,"1°")+COUNTIFS(ATEF_IV!$B:$B,$B25,ATEF_I!$A:$A,"1°")+COUNTIFS(ATEF_V!$B:$B,$B25,ATEF_I!$A:$A,"1°")+COUNTIFS(ATEF_VI!$B:$B,$B25,ATEF_I!$A:$A,"1°")+COUNTIFS(ATEF_VII!$B:$B,$B25,ATEF_I!$A:$A,"1°")+COUNTIFS(ATEF_VIII!$B:$B,$B25,ATEF_I!$A:$A,"1°")+COUNTIFS(ATEF_IX!$B:$B,$B25,ATEF_I!$A:$A,"1°")+COUNTIFS(ATEF_X!$B:$B,$B25,ATEF_I!$A:$A,"1°")+COUNTIFS(ATEF_XI!$B:$B,$B25,ATEF_I!$A:$A,"1°")+COUNTIFS(ATEF_XII!$B:$B,$B25,ATEF_I!$A:$A,"1°")+COUNTIFS(ATEF_XIII!$B:$B,$B25,ATEF_I!$A:$A,"1°")+COUNTIFS(ATEF_XIV!$B:$B,$B25,ATEF_I!$A:$A,"1°")</f>
        <v>0</v>
      </c>
      <c r="G25" s="75">
        <f>COUNTIFS(ATEF_I!$B:$B,$B25,ATEF_I!$A:$A,"2°")+COUNTIFS(ATEF_II!$B:$B,$B25,ATEF_I!$A:$A,"2°")+COUNTIFS(ATEF_III!$B:$B,$B25,ATEF_I!$A:$A,"2°")+COUNTIFS(ATEF_IV!$B:$B,$B25,ATEF_I!$A:$A,"2°")+COUNTIFS(ATEF_V!$B:$B,$B25,ATEF_I!$A:$A,"2°")+COUNTIFS(ATEF_VI!$B:$B,$B25,ATEF_I!$A:$A,"2°")+COUNTIFS(ATEF_VII!$B:$B,$B25,ATEF_I!$A:$A,"2°")+COUNTIFS(ATEF_VIII!$B:$B,$B25,ATEF_I!$A:$A,"2°")+COUNTIFS(ATEF_IX!$B:$B,$B25,ATEF_I!$A:$A,"2°")+COUNTIFS(ATEF_X!$B:$B,$B25,ATEF_I!$A:$A,"2°")+COUNTIFS(ATEF_XI!$B:$B,$B25,ATEF_I!$A:$A,"2°")+COUNTIFS(ATEF_XII!$B:$B,$B25,ATEF_I!$A:$A,"2°")+COUNTIFS(ATEF_XIII!$B:$B,$B25,ATEF_I!$A:$A,"2°")+COUNTIFS(ATEF_XIV!$B:$B,$B25,ATEF_I!$A:$A,"2°")</f>
        <v>0</v>
      </c>
      <c r="H25" s="75">
        <f>COUNTIFS(ATEF_I!$B:$B,$B25,ATEF_I!$A:$A,"3°")+COUNTIFS(ATEF_II!$B:$B,$B25,ATEF_I!$A:$A,"3°")+COUNTIFS(ATEF_III!$B:$B,$B25,ATEF_I!$A:$A,"3°")+COUNTIFS(ATEF_IV!$B:$B,$B25,ATEF_I!$A:$A,"3°")+COUNTIFS(ATEF_V!$B:$B,$B25,ATEF_I!$A:$A,"3°")+COUNTIFS(ATEF_VI!$B:$B,$B25,ATEF_I!$A:$A,"3°")+COUNTIFS(ATEF_VII!$B:$B,$B25,ATEF_I!$A:$A,"3°")+COUNTIFS(ATEF_VIII!$B:$B,$B25,ATEF_I!$A:$A,"3°")+COUNTIFS(ATEF_IX!$B:$B,$B25,ATEF_I!$A:$A,"3°")+COUNTIFS(ATEF_X!$B:$B,$B25,ATEF_I!$A:$A,"3°")+COUNTIFS(ATEF_XI!$B:$B,$B25,ATEF_I!$A:$A,"3°")+COUNTIFS(ATEF_XII!$B:$B,$B25,ATEF_I!$A:$A,"3°")+COUNTIFS(ATEF_XIII!$B:$B,$B25,ATEF_I!$A:$A,"3°")+COUNTIFS(ATEF_XIV!$B:$B,$B25,ATEF_I!$A:$A,"3°")</f>
        <v>0</v>
      </c>
      <c r="I25" s="66">
        <f t="shared" si="1"/>
        <v>2</v>
      </c>
      <c r="J25" s="73">
        <v>0</v>
      </c>
      <c r="K25" s="75">
        <v>0</v>
      </c>
      <c r="L25" s="75">
        <v>0</v>
      </c>
      <c r="M25" s="66">
        <f t="shared" si="2"/>
        <v>2</v>
      </c>
      <c r="N25" s="73">
        <f t="shared" si="3"/>
        <v>19</v>
      </c>
      <c r="O25" s="75">
        <f>SUMIF(ATEF_I!$B:$B,$B25,ATEF_I!$C:$C)+SUMIF(ATEF_II!$B:$B,$B25,ATEF_II!$C:$C)+SUMIF(ATEF_III!$B:$B,$B25,ATEF_III!$C:$C)+SUMIF(ATEF_IV!$B:$B,$B25,ATEF_IV!$C:$C)+SUMIF(ATEF_V!$B:$B,$B25,ATEF_V!$C:$C)+SUMIF(ATEF_VI!$B:$B,$B25,ATEF_VI!$C:$C)+SUMIF(ATEF_VII!$B:$B,$B25,ATEF_VII!$C:$C)+SUMIF(ATEF_VIII!$B:$B,$B25,ATEF_VIII!$C:$C)+SUMIF(ATEF_IX!$B:$B,$B25,ATEF_IX!$C:$C)+SUMIF(ATEF_X!$B:$B,$B25,ATEF_X!$C:$C)+SUMIF(ATEF_XI!$B:$B,$B25,ATEF_XI!$C:$C)+SUMIF(ATEF_XII!$B:$B,$B25,ATEF_XII!$C:$C)+SUMIF(ATEF_XIII!$B:$B,$B25,ATEF_XIII!$C:$C)+SUMIF(ATEF_XIV!$B:$B,$B25,ATEF_XIV!$C:$C)</f>
        <v>0</v>
      </c>
      <c r="P25" s="75">
        <f>SUMIF(ATEF_I!$B:$B,$B25,ATEF_I!D:D)+SUMIF(ATEF_II!$B:$B,$B25,ATEF_II!D:D)+SUMIF(ATEF_III!$B:$B,$B25,ATEF_III!D:D)+SUMIF(ATEF_IV!$B:$B,$B25,ATEF_IV!D:D)+SUMIF(ATEF_V!$B:$B,$B25,ATEF_V!D:D)+SUMIF(ATEF_VI!$B:$B,$B25,ATEF_VI!D:D)+SUMIF(ATEF_VII!$B:$B,$B25,ATEF_VII!D:D)+SUMIF(ATEF_VIII!$B:$B,$B25,ATEF_VIII!D:D)+SUMIF(ATEF_IX!$B:$B,$B25,ATEF_IX!D:D)+SUMIF(ATEF_X!$B:$B,$B25,ATEF_X!D:D)+SUMIF(ATEF_XI!$B:$B,$B25,ATEF_XI!D:D)+SUMIF(ATEF_XII!$B:$B,$B25,ATEF_XII!D:D)+SUMIF(ATEF_XIII!$B:$B,$B25,ATEF_XIII!D:D)+SUMIF(ATEF_XIV!$B:$B,$B25,ATEF_XIV!D:D)</f>
        <v>0</v>
      </c>
      <c r="Q25" s="75">
        <f>SUMIF(ATEF_I!$B:$B,$B25,ATEF_I!E:E)+SUMIF(ATEF_II!$B:$B,$B25,ATEF_II!E:E)+SUMIF(ATEF_III!$B:$B,$B25,ATEF_III!E:E)+SUMIF(ATEF_IV!$B:$B,$B25,ATEF_IV!E:E)+SUMIF(ATEF_V!$B:$B,$B25,ATEF_V!E:E)+SUMIF(ATEF_VI!$B:$B,$B25,ATEF_VI!E:E)+SUMIF(ATEF_VII!$B:$B,$B25,ATEF_VII!E:E)+SUMIF(ATEF_VIII!$B:$B,$B25,ATEF_VIII!E:E)+SUMIF(ATEF_IX!$B:$B,$B25,ATEF_IX!E:E)+SUMIF(ATEF_X!$B:$B,$B25,ATEF_X!E:E)+SUMIF(ATEF_XI!$B:$B,$B25,ATEF_XI!E:E)+SUMIF(ATEF_XII!$B:$B,$B25,ATEF_XII!E:E)+SUMIF(ATEF_XIII!$B:$B,$B25,ATEF_XIII!E:E)+SUMIF(ATEF_XIV!$B:$B,$B25,ATEF_XIV!E:E)</f>
        <v>0</v>
      </c>
      <c r="R25" s="75">
        <f>SUMIF(ATEF_I!$B:$B,$B25,ATEF_I!F:F)+SUMIF(ATEF_II!$B:$B,$B25,ATEF_II!F:F)+SUMIF(ATEF_III!$B:$B,$B25,ATEF_III!F:F)+SUMIF(ATEF_IV!$B:$B,$B25,ATEF_IV!F:F)+SUMIF(ATEF_V!$B:$B,$B25,ATEF_V!F:F)+SUMIF(ATEF_VI!$B:$B,$B25,ATEF_VI!F:F)+SUMIF(ATEF_VII!$B:$B,$B25,ATEF_VII!F:F)+SUMIF(ATEF_VIII!$B:$B,$B25,ATEF_VIII!F:F)+SUMIF(ATEF_IX!$B:$B,$B25,ATEF_IX!F:F)+SUMIF(ATEF_X!$B:$B,$B25,ATEF_X!F:F)+SUMIF(ATEF_XI!$B:$B,$B25,ATEF_XI!F:F)+SUMIF(ATEF_XII!$B:$B,$B25,ATEF_XII!F:F)+SUMIF(ATEF_XIII!$B:$B,$B25,ATEF_XIII!F:F)+SUMIF(ATEF_XIV!$B:$B,$B25,ATEF_XIV!F:F)</f>
        <v>1</v>
      </c>
      <c r="S25" s="75">
        <f>SUMIF(ATEF_I!$B:$B,$B25,ATEF_I!G:G)+SUMIF(ATEF_II!$B:$B,$B25,ATEF_II!G:G)+SUMIF(ATEF_III!$B:$B,$B25,ATEF_III!G:G)+SUMIF(ATEF_IV!$B:$B,$B25,ATEF_IV!G:G)+SUMIF(ATEF_V!$B:$B,$B25,ATEF_V!G:G)+SUMIF(ATEF_VI!$B:$B,$B25,ATEF_VI!G:G)+SUMIF(ATEF_VII!$B:$B,$B25,ATEF_VII!G:G)+SUMIF(ATEF_VIII!$B:$B,$B25,ATEF_VIII!G:G)+SUMIF(ATEF_IX!$B:$B,$B25,ATEF_IX!G:G)+SUMIF(ATEF_X!$B:$B,$B25,ATEF_X!G:G)+SUMIF(ATEF_XI!$B:$B,$B25,ATEF_XI!G:G)+SUMIF(ATEF_XII!$B:$B,$B25,ATEF_XII!G:G)+SUMIF(ATEF_XIII!$B:$B,$B25,ATEF_XIII!G:G)+SUMIF(ATEF_XIV!$B:$B,$B25,ATEF_XIV!G:G)</f>
        <v>1</v>
      </c>
      <c r="T25" s="75">
        <f>SUMIF(ATEF_I!$B:$B,$B25,ATEF_I!H:H)+SUMIF(ATEF_II!$B:$B,$B25,ATEF_II!H:H)+SUMIF(ATEF_III!$B:$B,$B25,ATEF_III!H:H)+SUMIF(ATEF_IV!$B:$B,$B25,ATEF_IV!H:H)+SUMIF(ATEF_V!$B:$B,$B25,ATEF_V!H:H)+SUMIF(ATEF_VI!$B:$B,$B25,ATEF_VI!H:H)+SUMIF(ATEF_VII!$B:$B,$B25,ATEF_VII!H:H)+SUMIF(ATEF_VIII!$B:$B,$B25,ATEF_VIII!H:H)+SUMIF(ATEF_IX!$B:$B,$B25,ATEF_IX!H:H)+SUMIF(ATEF_X!$B:$B,$B25,ATEF_X!H:H)+SUMIF(ATEF_XI!$B:$B,$B25,ATEF_XI!H:H)+SUMIF(ATEF_XII!$B:$B,$B25,ATEF_XII!H:H)+SUMIF(ATEF_XIII!$B:$B,$B25,ATEF_XIII!H:H)+SUMIF(ATEF_XIV!$B:$B,$B25,ATEF_XIV!H:H)</f>
        <v>3</v>
      </c>
      <c r="U25" s="75">
        <f>SUMIF(ATEF_I!$B:$B,$B25,ATEF_I!I:I)+SUMIF(ATEF_II!$B:$B,$B25,ATEF_II!I:I)+SUMIF(ATEF_III!$B:$B,$B25,ATEF_III!I:I)+SUMIF(ATEF_IV!$B:$B,$B25,ATEF_IV!I:I)+SUMIF(ATEF_V!$B:$B,$B25,ATEF_V!I:I)+SUMIF(ATEF_VI!$B:$B,$B25,ATEF_VI!I:I)+SUMIF(ATEF_VII!$B:$B,$B25,ATEF_VII!I:I)+SUMIF(ATEF_VIII!$B:$B,$B25,ATEF_VIII!I:I)+SUMIF(ATEF_IX!$B:$B,$B25,ATEF_IX!I:I)+SUMIF(ATEF_X!$B:$B,$B25,ATEF_X!I:I)+SUMIF(ATEF_XI!$B:$B,$B25,ATEF_XI!I:I)+SUMIF(ATEF_XII!$B:$B,$B25,ATEF_XII!I:I)+SUMIF(ATEF_XIII!$B:$B,$B25,ATEF_XIII!I:I)+SUMIF(ATEF_XIV!$B:$B,$B25,ATEF_XIV!I:I)</f>
        <v>13</v>
      </c>
      <c r="V25" s="67">
        <f>SUMIF(ATEF_I!$B:$B,$B25,ATEF_I!J:J)+SUMIF(ATEF_II!$B:$B,$B25,ATEF_II!J:J)+SUMIF(ATEF_III!$B:$B,$B25,ATEF_III!J:J)+SUMIF(ATEF_IV!$B:$B,$B25,ATEF_IV!J:J)+SUMIF(ATEF_V!$B:$B,$B25,ATEF_V!J:J)+SUMIF(ATEF_VI!$B:$B,$B25,ATEF_VI!J:J)+SUMIF(ATEF_VII!$B:$B,$B25,ATEF_VII!J:J)+SUMIF(ATEF_VIII!$B:$B,$B25,ATEF_VIII!J:J)+SUMIF(ATEF_IX!$B:$B,$B25,ATEF_IX!J:J)+SUMIF(ATEF_X!$B:$B,$B25,ATEF_X!J:J)+SUMIF(ATEF_XI!$B:$B,$B25,ATEF_XI!J:J)+SUMIF(ATEF_XII!$B:$B,$B25,ATEF_XII!J:J)+SUMIF(ATEF_XIII!$B:$B,$B25,ATEF_XIII!J:J)+SUMIF(ATEF_XIV!$B:$B,$B25,ATEF_XIV!J:J)</f>
        <v>1</v>
      </c>
      <c r="W25" s="73">
        <f t="shared" si="4"/>
        <v>1</v>
      </c>
      <c r="X25" s="75">
        <f>COUNTIFS(ATEF_I!$B:$B,$B25,ATEF_I!$K:$K,1)+COUNTIFS(ATEF_II!$B:$B,$B25,ATEF_II!$K:$K,1)+COUNTIFS(ATEF_III!$B:$B,$B25,ATEF_III!$K:$K,1)+COUNTIFS(ATEF_IV!$B:$B,$B25,ATEF_IV!$K:$K,1)+COUNTIFS(ATEF_V!$B:$B,$B25,ATEF_V!$K:$K,1)+COUNTIFS(ATEF_VI!$B:$B,$B25,ATEF_VI!$K:$K,1)+COUNTIFS(ATEF_VII!$B:$B,$B25,ATEF_VII!$K:$K,1)+COUNTIFS(ATEF_VIII!$B:$B,$B25,ATEF_VIII!$K:$K,1)+COUNTIFS(ATEF_IX!$B:$B,$B25,ATEF_IX!$K:$K,1)+COUNTIFS(ATEF_X!$B:$B,$B25,ATEF_X!$K:$K,1)+COUNTIFS(ATEF_XI!$B:$B,$B25,ATEF_XI!$K:$K,1)+COUNTIFS(ATEF_XII!$B:$B,$B25,ATEF_XII!$K:$K,1)+COUNTIFS(ATEF_XIII!$B:$B,$B25,ATEF_XIII!$K:$K,1)+COUNTIFS(ATEF_XIV!$B:$B,$B25,ATEF_XIV!$K:$K,1)</f>
        <v>0</v>
      </c>
      <c r="Y25" s="75">
        <f>COUNTIFS(ATEF_I!$B:$B,$B25,ATEF_I!$K:$K,2)+COUNTIFS(ATEF_II!$B:$B,$B25,ATEF_II!$K:$K,2)+COUNTIFS(ATEF_III!$B:$B,$B25,ATEF_III!$K:$K,2)+COUNTIFS(ATEF_IV!$B:$B,$B25,ATEF_IV!$K:$K,2)+COUNTIFS(ATEF_V!$B:$B,$B25,ATEF_V!$K:$K,2)+COUNTIFS(ATEF_VI!$B:$B,$B25,ATEF_VI!$K:$K,2)+COUNTIFS(ATEF_VII!$B:$B,$B25,ATEF_VII!$K:$K,2)+COUNTIFS(ATEF_VIII!$B:$B,$B25,ATEF_VIII!$K:$K,2)+COUNTIFS(ATEF_IX!$B:$B,$B25,ATEF_IX!$K:$K,2)+COUNTIFS(ATEF_X!$B:$B,$B25,ATEF_X!$K:$K,2)+COUNTIFS(ATEF_XI!$B:$B,$B25,ATEF_XI!$K:$K,2)+COUNTIFS(ATEF_XII!$B:$B,$B25,ATEF_XII!$K:$K,2)+COUNTIFS(ATEF_XIII!$B:$B,$B25,ATEF_XIII!$K:$K,2)+COUNTIFS(ATEF_XIV!$B:$B,$B25,ATEF_XIV!$K:$K,2)</f>
        <v>0</v>
      </c>
      <c r="Z25" s="75">
        <f>COUNTIFS(ATEF_I!$B:$B,$B25,ATEF_I!$K:$K,3)+COUNTIFS(ATEF_II!$B:$B,$B25,ATEF_II!$K:$K,3)+COUNTIFS(ATEF_III!$B:$B,$B25,ATEF_III!$K:$K,3)+COUNTIFS(ATEF_IV!$B:$B,$B25,ATEF_IV!$K:$K,3)+COUNTIFS(ATEF_V!$B:$B,$B25,ATEF_V!$K:$K,3)+COUNTIFS(ATEF_VI!$B:$B,$B25,ATEF_VI!$K:$K,3)+COUNTIFS(ATEF_VII!$B:$B,$B25,ATEF_VII!$K:$K,3)+COUNTIFS(ATEF_VIII!$B:$B,$B25,ATEF_VIII!$K:$K,3)+COUNTIFS(ATEF_IX!$B:$B,$B25,ATEF_IX!$K:$K,3)+COUNTIFS(ATEF_X!$B:$B,$B25,ATEF_X!$K:$K,3)+COUNTIFS(ATEF_XI!$B:$B,$B25,ATEF_XI!$K:$K,3)+COUNTIFS(ATEF_XII!$B:$B,$B25,ATEF_XII!$K:$K,3)+COUNTIFS(ATEF_XIII!$B:$B,$B25,ATEF_XIII!$K:$K,3)+COUNTIFS(ATEF_XIV!$B:$B,$B25,ATEF_XIV!$K:$K,3)</f>
        <v>0</v>
      </c>
      <c r="AA25" s="75">
        <f>COUNTIFS(ATEF_I!$B:$B,$B25,ATEF_I!$K:$K,"&gt;3")+COUNTIFS(ATEF_II!$B:$B,$B25,ATEF_II!$K:$K,"&gt;3")+COUNTIFS(ATEF_III!$B:$B,$B25,ATEF_III!$K:$K,"&gt;3")+COUNTIFS(ATEF_IV!$B:$B,$B25,ATEF_IV!$K:$K,"&gt;3")+COUNTIFS(ATEF_V!$B:$B,$B25,ATEF_V!$K:$K,"&gt;3")+COUNTIFS(ATEF_VI!$B:$B,$B25,ATEF_VI!$K:$K,"&gt;3")+COUNTIFS(ATEF_VII!$B:$B,$B25,ATEF_VII!$K:$K,"&gt;3")+COUNTIFS(ATEF_VIII!$B:$B,$B25,ATEF_VIII!$K:$K,"&gt;3")+COUNTIFS(ATEF_IX!$B:$B,$B25,ATEF_IX!$K:$K,"&gt;3")+COUNTIFS(ATEF_X!$B:$B,$B25,ATEF_X!$K:$K,"&gt;3")+COUNTIFS(ATEF_XI!$B:$B,$B25,ATEF_XI!$K:$K,"&gt;3")+COUNTIFS(ATEF_XII!$B:$B,$B25,ATEF_XII!$K:$K,"&gt;3")+COUNTIFS(ATEF_XIII!$B:$B,$B25,ATEF_XIII!$K:$K,"&gt;3")+COUNTIFS(ATEF_XIV!$B:$B,$B25,ATEF_XIV!$K:$K,"&gt;3")</f>
        <v>1</v>
      </c>
      <c r="AB25" s="66">
        <f>COUNTIFS(ATEF_I!$B:$B,$B25,ATEF_I!$K:$K,"RIT")+COUNTIFS(ATEF_II!$B:$B,$B25,ATEF_II!$K:$K,"RIT")+COUNTIFS(ATEF_III!$B:$B,$B25,ATEF_III!$K:$K,"RIT")+COUNTIFS(ATEF_IV!$B:$B,$B25,ATEF_IV!$K:$K,"RIT")+COUNTIFS(ATEF_V!$B:$B,$B25,ATEF_V!$K:$K,"RIT")+COUNTIFS(ATEF_VI!$B:$B,$B25,ATEF_VI!$K:$K,"RIT")+COUNTIFS(ATEF_VII!$B:$B,$B25,ATEF_VII!$K:$K,"RIT")+COUNTIFS(ATEF_VIII!$B:$B,$B25,ATEF_VIII!$K:$K,"RIT")+COUNTIFS(ATEF_IX!$B:$B,$B25,ATEF_IX!$K:$K,"RIT")+COUNTIFS(ATEF_X!$B:$B,$B25,ATEF_X!$K:$K,"RIT")+COUNTIFS(ATEF_XI!$B:$B,$B25,ATEF_XI!$K:$K,"RIT")+COUNTIFS(ATEF_XII!$B:$B,$B25,ATEF_XII!$K:$K,"RIT")+COUNTIFS(ATEF_XIII!$B:$B,$B25,ATEF_XIII!$K:$K,"RIT")+COUNTIFS(ATEF_XIV!$B:$B,$B25,ATEF_XIV!$K:$K,"RIT")</f>
        <v>0</v>
      </c>
    </row>
    <row r="26" spans="1:28" x14ac:dyDescent="0.25">
      <c r="A26" s="68" t="s">
        <v>162</v>
      </c>
      <c r="B26" s="66" t="s">
        <v>256</v>
      </c>
      <c r="C26" s="73">
        <f>COUNTIF(ATEF_I!$6:$6,$B26)+COUNTIF(ATEF_II!$6:$6,$B26)+COUNTIF(ATEF_III!$6:$6,$B26)+COUNTIF(ATEF_IV!$6:$6,$B26)+COUNTIF(ATEF_V!$6:$6,$B26)+COUNTIF(ATEF_VI!$6:$6,$B26)+COUNTIF(ATEF_VII!$6:$6,$B26)+COUNTIF(ATEF_VIII!$6:$6,$B26)+COUNTIF(ATEF_IX!$6:$6,$B26)+COUNTIF(ATEF_X!$6:$6,$B26)+COUNTIF(ATEF_XI!$6:$6,$B26)+COUNTIF(ATEF_XII!$6:$6,$B26)+COUNTIF(ATEF_XIII!$6:$6,$B26)+COUNTIF(ATEF_XIV!$6:$6,$B26)</f>
        <v>3</v>
      </c>
      <c r="D26" s="75">
        <f>COUNTIF(ATEF_I!$B:$B,$B26)+COUNTIF(ATEF_II!$B:$B,$B26)+COUNTIF(ATEF_III!$B:$B,$B26)+COUNTIF(ATEF_IV!$B:$B,$B26)+COUNTIF(ATEF_V!$B:$B,$B26)+COUNTIF(ATEF_VI!$B:$B,$B26)+COUNTIF(ATEF_VII!$B:$B,$B26)+COUNTIF(ATEF_VIII!$B:$B,$B26)+COUNTIF(ATEF_IX!$B:$B,$B26)+COUNTIF(ATEF_X!$B:$B,$B26)+COUNTIF(ATEF_XI!$B:$B,$B26)+COUNTIF(ATEF_XII!$B:$B,$B26)+COUNTIF(ATEF_XIII!$B:$B,$B26)+COUNTIF(ATEF_XIV!$B:$B,$B26)</f>
        <v>1</v>
      </c>
      <c r="E26" s="67">
        <f t="shared" si="0"/>
        <v>2</v>
      </c>
      <c r="F26" s="73">
        <f>COUNTIFS(ATEF_I!$B:$B,$B26,ATEF_I!$A:$A,"1°")+COUNTIFS(ATEF_II!$B:$B,$B26,ATEF_I!$A:$A,"1°")+COUNTIFS(ATEF_III!$B:$B,$B26,ATEF_I!$A:$A,"1°")+COUNTIFS(ATEF_IV!$B:$B,$B26,ATEF_I!$A:$A,"1°")+COUNTIFS(ATEF_V!$B:$B,$B26,ATEF_I!$A:$A,"1°")+COUNTIFS(ATEF_VI!$B:$B,$B26,ATEF_I!$A:$A,"1°")+COUNTIFS(ATEF_VII!$B:$B,$B26,ATEF_I!$A:$A,"1°")+COUNTIFS(ATEF_VIII!$B:$B,$B26,ATEF_I!$A:$A,"1°")+COUNTIFS(ATEF_IX!$B:$B,$B26,ATEF_I!$A:$A,"1°")+COUNTIFS(ATEF_X!$B:$B,$B26,ATEF_I!$A:$A,"1°")+COUNTIFS(ATEF_XI!$B:$B,$B26,ATEF_I!$A:$A,"1°")+COUNTIFS(ATEF_XII!$B:$B,$B26,ATEF_I!$A:$A,"1°")+COUNTIFS(ATEF_XIII!$B:$B,$B26,ATEF_I!$A:$A,"1°")+COUNTIFS(ATEF_XIV!$B:$B,$B26,ATEF_I!$A:$A,"1°")</f>
        <v>0</v>
      </c>
      <c r="G26" s="75">
        <f>COUNTIFS(ATEF_I!$B:$B,$B26,ATEF_I!$A:$A,"2°")+COUNTIFS(ATEF_II!$B:$B,$B26,ATEF_I!$A:$A,"2°")+COUNTIFS(ATEF_III!$B:$B,$B26,ATEF_I!$A:$A,"2°")+COUNTIFS(ATEF_IV!$B:$B,$B26,ATEF_I!$A:$A,"2°")+COUNTIFS(ATEF_V!$B:$B,$B26,ATEF_I!$A:$A,"2°")+COUNTIFS(ATEF_VI!$B:$B,$B26,ATEF_I!$A:$A,"2°")+COUNTIFS(ATEF_VII!$B:$B,$B26,ATEF_I!$A:$A,"2°")+COUNTIFS(ATEF_VIII!$B:$B,$B26,ATEF_I!$A:$A,"2°")+COUNTIFS(ATEF_IX!$B:$B,$B26,ATEF_I!$A:$A,"2°")+COUNTIFS(ATEF_X!$B:$B,$B26,ATEF_I!$A:$A,"2°")+COUNTIFS(ATEF_XI!$B:$B,$B26,ATEF_I!$A:$A,"2°")+COUNTIFS(ATEF_XII!$B:$B,$B26,ATEF_I!$A:$A,"2°")+COUNTIFS(ATEF_XIII!$B:$B,$B26,ATEF_I!$A:$A,"2°")+COUNTIFS(ATEF_XIV!$B:$B,$B26,ATEF_I!$A:$A,"2°")</f>
        <v>0</v>
      </c>
      <c r="H26" s="75">
        <f>COUNTIFS(ATEF_I!$B:$B,$B26,ATEF_I!$A:$A,"3°")+COUNTIFS(ATEF_II!$B:$B,$B26,ATEF_I!$A:$A,"3°")+COUNTIFS(ATEF_III!$B:$B,$B26,ATEF_I!$A:$A,"3°")+COUNTIFS(ATEF_IV!$B:$B,$B26,ATEF_I!$A:$A,"3°")+COUNTIFS(ATEF_V!$B:$B,$B26,ATEF_I!$A:$A,"3°")+COUNTIFS(ATEF_VI!$B:$B,$B26,ATEF_I!$A:$A,"3°")+COUNTIFS(ATEF_VII!$B:$B,$B26,ATEF_I!$A:$A,"3°")+COUNTIFS(ATEF_VIII!$B:$B,$B26,ATEF_I!$A:$A,"3°")+COUNTIFS(ATEF_IX!$B:$B,$B26,ATEF_I!$A:$A,"3°")+COUNTIFS(ATEF_X!$B:$B,$B26,ATEF_I!$A:$A,"3°")+COUNTIFS(ATEF_XI!$B:$B,$B26,ATEF_I!$A:$A,"3°")+COUNTIFS(ATEF_XII!$B:$B,$B26,ATEF_I!$A:$A,"3°")+COUNTIFS(ATEF_XIII!$B:$B,$B26,ATEF_I!$A:$A,"3°")+COUNTIFS(ATEF_XIV!$B:$B,$B26,ATEF_I!$A:$A,"3°")</f>
        <v>0</v>
      </c>
      <c r="I26" s="66">
        <f t="shared" si="1"/>
        <v>1</v>
      </c>
      <c r="J26" s="73">
        <v>0</v>
      </c>
      <c r="K26" s="75">
        <v>0</v>
      </c>
      <c r="L26" s="75">
        <v>0</v>
      </c>
      <c r="M26" s="66">
        <f t="shared" si="2"/>
        <v>3</v>
      </c>
      <c r="N26" s="73">
        <f t="shared" si="3"/>
        <v>8</v>
      </c>
      <c r="O26" s="75">
        <f>SUMIF(ATEF_I!$B:$B,$B26,ATEF_I!$C:$C)+SUMIF(ATEF_II!$B:$B,$B26,ATEF_II!$C:$C)+SUMIF(ATEF_III!$B:$B,$B26,ATEF_III!$C:$C)+SUMIF(ATEF_IV!$B:$B,$B26,ATEF_IV!$C:$C)+SUMIF(ATEF_V!$B:$B,$B26,ATEF_V!$C:$C)+SUMIF(ATEF_VI!$B:$B,$B26,ATEF_VI!$C:$C)+SUMIF(ATEF_VII!$B:$B,$B26,ATEF_VII!$C:$C)+SUMIF(ATEF_VIII!$B:$B,$B26,ATEF_VIII!$C:$C)+SUMIF(ATEF_IX!$B:$B,$B26,ATEF_IX!$C:$C)+SUMIF(ATEF_X!$B:$B,$B26,ATEF_X!$C:$C)+SUMIF(ATEF_XI!$B:$B,$B26,ATEF_XI!$C:$C)+SUMIF(ATEF_XII!$B:$B,$B26,ATEF_XII!$C:$C)+SUMIF(ATEF_XIII!$B:$B,$B26,ATEF_XIII!$C:$C)+SUMIF(ATEF_XIV!$B:$B,$B26,ATEF_XIV!$C:$C)</f>
        <v>0</v>
      </c>
      <c r="P26" s="75">
        <f>SUMIF(ATEF_I!$B:$B,$B26,ATEF_I!D:D)+SUMIF(ATEF_II!$B:$B,$B26,ATEF_II!D:D)+SUMIF(ATEF_III!$B:$B,$B26,ATEF_III!D:D)+SUMIF(ATEF_IV!$B:$B,$B26,ATEF_IV!D:D)+SUMIF(ATEF_V!$B:$B,$B26,ATEF_V!D:D)+SUMIF(ATEF_VI!$B:$B,$B26,ATEF_VI!D:D)+SUMIF(ATEF_VII!$B:$B,$B26,ATEF_VII!D:D)+SUMIF(ATEF_VIII!$B:$B,$B26,ATEF_VIII!D:D)+SUMIF(ATEF_IX!$B:$B,$B26,ATEF_IX!D:D)+SUMIF(ATEF_X!$B:$B,$B26,ATEF_X!D:D)+SUMIF(ATEF_XI!$B:$B,$B26,ATEF_XI!D:D)+SUMIF(ATEF_XII!$B:$B,$B26,ATEF_XII!D:D)+SUMIF(ATEF_XIII!$B:$B,$B26,ATEF_XIII!D:D)+SUMIF(ATEF_XIV!$B:$B,$B26,ATEF_XIV!D:D)</f>
        <v>0</v>
      </c>
      <c r="Q26" s="75">
        <f>SUMIF(ATEF_I!$B:$B,$B26,ATEF_I!E:E)+SUMIF(ATEF_II!$B:$B,$B26,ATEF_II!E:E)+SUMIF(ATEF_III!$B:$B,$B26,ATEF_III!E:E)+SUMIF(ATEF_IV!$B:$B,$B26,ATEF_IV!E:E)+SUMIF(ATEF_V!$B:$B,$B26,ATEF_V!E:E)+SUMIF(ATEF_VI!$B:$B,$B26,ATEF_VI!E:E)+SUMIF(ATEF_VII!$B:$B,$B26,ATEF_VII!E:E)+SUMIF(ATEF_VIII!$B:$B,$B26,ATEF_VIII!E:E)+SUMIF(ATEF_IX!$B:$B,$B26,ATEF_IX!E:E)+SUMIF(ATEF_X!$B:$B,$B26,ATEF_X!E:E)+SUMIF(ATEF_XI!$B:$B,$B26,ATEF_XI!E:E)+SUMIF(ATEF_XII!$B:$B,$B26,ATEF_XII!E:E)+SUMIF(ATEF_XIII!$B:$B,$B26,ATEF_XIII!E:E)+SUMIF(ATEF_XIV!$B:$B,$B26,ATEF_XIV!E:E)</f>
        <v>1</v>
      </c>
      <c r="R26" s="75">
        <f>SUMIF(ATEF_I!$B:$B,$B26,ATEF_I!F:F)+SUMIF(ATEF_II!$B:$B,$B26,ATEF_II!F:F)+SUMIF(ATEF_III!$B:$B,$B26,ATEF_III!F:F)+SUMIF(ATEF_IV!$B:$B,$B26,ATEF_IV!F:F)+SUMIF(ATEF_V!$B:$B,$B26,ATEF_V!F:F)+SUMIF(ATEF_VI!$B:$B,$B26,ATEF_VI!F:F)+SUMIF(ATEF_VII!$B:$B,$B26,ATEF_VII!F:F)+SUMIF(ATEF_VIII!$B:$B,$B26,ATEF_VIII!F:F)+SUMIF(ATEF_IX!$B:$B,$B26,ATEF_IX!F:F)+SUMIF(ATEF_X!$B:$B,$B26,ATEF_X!F:F)+SUMIF(ATEF_XI!$B:$B,$B26,ATEF_XI!F:F)+SUMIF(ATEF_XII!$B:$B,$B26,ATEF_XII!F:F)+SUMIF(ATEF_XIII!$B:$B,$B26,ATEF_XIII!F:F)+SUMIF(ATEF_XIV!$B:$B,$B26,ATEF_XIV!F:F)</f>
        <v>0</v>
      </c>
      <c r="S26" s="75">
        <f>SUMIF(ATEF_I!$B:$B,$B26,ATEF_I!G:G)+SUMIF(ATEF_II!$B:$B,$B26,ATEF_II!G:G)+SUMIF(ATEF_III!$B:$B,$B26,ATEF_III!G:G)+SUMIF(ATEF_IV!$B:$B,$B26,ATEF_IV!G:G)+SUMIF(ATEF_V!$B:$B,$B26,ATEF_V!G:G)+SUMIF(ATEF_VI!$B:$B,$B26,ATEF_VI!G:G)+SUMIF(ATEF_VII!$B:$B,$B26,ATEF_VII!G:G)+SUMIF(ATEF_VIII!$B:$B,$B26,ATEF_VIII!G:G)+SUMIF(ATEF_IX!$B:$B,$B26,ATEF_IX!G:G)+SUMIF(ATEF_X!$B:$B,$B26,ATEF_X!G:G)+SUMIF(ATEF_XI!$B:$B,$B26,ATEF_XI!G:G)+SUMIF(ATEF_XII!$B:$B,$B26,ATEF_XII!G:G)+SUMIF(ATEF_XIII!$B:$B,$B26,ATEF_XIII!G:G)+SUMIF(ATEF_XIV!$B:$B,$B26,ATEF_XIV!G:G)</f>
        <v>4</v>
      </c>
      <c r="T26" s="75">
        <f>SUMIF(ATEF_I!$B:$B,$B26,ATEF_I!H:H)+SUMIF(ATEF_II!$B:$B,$B26,ATEF_II!H:H)+SUMIF(ATEF_III!$B:$B,$B26,ATEF_III!H:H)+SUMIF(ATEF_IV!$B:$B,$B26,ATEF_IV!H:H)+SUMIF(ATEF_V!$B:$B,$B26,ATEF_V!H:H)+SUMIF(ATEF_VI!$B:$B,$B26,ATEF_VI!H:H)+SUMIF(ATEF_VII!$B:$B,$B26,ATEF_VII!H:H)+SUMIF(ATEF_VIII!$B:$B,$B26,ATEF_VIII!H:H)+SUMIF(ATEF_IX!$B:$B,$B26,ATEF_IX!H:H)+SUMIF(ATEF_X!$B:$B,$B26,ATEF_X!H:H)+SUMIF(ATEF_XI!$B:$B,$B26,ATEF_XI!H:H)+SUMIF(ATEF_XII!$B:$B,$B26,ATEF_XII!H:H)+SUMIF(ATEF_XIII!$B:$B,$B26,ATEF_XIII!H:H)+SUMIF(ATEF_XIV!$B:$B,$B26,ATEF_XIV!H:H)</f>
        <v>3</v>
      </c>
      <c r="U26" s="75">
        <f>SUMIF(ATEF_I!$B:$B,$B26,ATEF_I!I:I)+SUMIF(ATEF_II!$B:$B,$B26,ATEF_II!I:I)+SUMIF(ATEF_III!$B:$B,$B26,ATEF_III!I:I)+SUMIF(ATEF_IV!$B:$B,$B26,ATEF_IV!I:I)+SUMIF(ATEF_V!$B:$B,$B26,ATEF_V!I:I)+SUMIF(ATEF_VI!$B:$B,$B26,ATEF_VI!I:I)+SUMIF(ATEF_VII!$B:$B,$B26,ATEF_VII!I:I)+SUMIF(ATEF_VIII!$B:$B,$B26,ATEF_VIII!I:I)+SUMIF(ATEF_IX!$B:$B,$B26,ATEF_IX!I:I)+SUMIF(ATEF_X!$B:$B,$B26,ATEF_X!I:I)+SUMIF(ATEF_XI!$B:$B,$B26,ATEF_XI!I:I)+SUMIF(ATEF_XII!$B:$B,$B26,ATEF_XII!I:I)+SUMIF(ATEF_XIII!$B:$B,$B26,ATEF_XIII!I:I)+SUMIF(ATEF_XIV!$B:$B,$B26,ATEF_XIV!I:I)</f>
        <v>0</v>
      </c>
      <c r="V26" s="67">
        <f>SUMIF(ATEF_I!$B:$B,$B26,ATEF_I!J:J)+SUMIF(ATEF_II!$B:$B,$B26,ATEF_II!J:J)+SUMIF(ATEF_III!$B:$B,$B26,ATEF_III!J:J)+SUMIF(ATEF_IV!$B:$B,$B26,ATEF_IV!J:J)+SUMIF(ATEF_V!$B:$B,$B26,ATEF_V!J:J)+SUMIF(ATEF_VI!$B:$B,$B26,ATEF_VI!J:J)+SUMIF(ATEF_VII!$B:$B,$B26,ATEF_VII!J:J)+SUMIF(ATEF_VIII!$B:$B,$B26,ATEF_VIII!J:J)+SUMIF(ATEF_IX!$B:$B,$B26,ATEF_IX!J:J)+SUMIF(ATEF_X!$B:$B,$B26,ATEF_X!J:J)+SUMIF(ATEF_XI!$B:$B,$B26,ATEF_XI!J:J)+SUMIF(ATEF_XII!$B:$B,$B26,ATEF_XII!J:J)+SUMIF(ATEF_XIII!$B:$B,$B26,ATEF_XIII!J:J)+SUMIF(ATEF_XIV!$B:$B,$B26,ATEF_XIV!J:J)</f>
        <v>0</v>
      </c>
      <c r="W26" s="73">
        <f t="shared" si="4"/>
        <v>1</v>
      </c>
      <c r="X26" s="75">
        <f>COUNTIFS(ATEF_I!$B:$B,$B26,ATEF_I!$K:$K,1)+COUNTIFS(ATEF_II!$B:$B,$B26,ATEF_II!$K:$K,1)+COUNTIFS(ATEF_III!$B:$B,$B26,ATEF_III!$K:$K,1)+COUNTIFS(ATEF_IV!$B:$B,$B26,ATEF_IV!$K:$K,1)+COUNTIFS(ATEF_V!$B:$B,$B26,ATEF_V!$K:$K,1)+COUNTIFS(ATEF_VI!$B:$B,$B26,ATEF_VI!$K:$K,1)+COUNTIFS(ATEF_VII!$B:$B,$B26,ATEF_VII!$K:$K,1)+COUNTIFS(ATEF_VIII!$B:$B,$B26,ATEF_VIII!$K:$K,1)+COUNTIFS(ATEF_IX!$B:$B,$B26,ATEF_IX!$K:$K,1)+COUNTIFS(ATEF_X!$B:$B,$B26,ATEF_X!$K:$K,1)+COUNTIFS(ATEF_XI!$B:$B,$B26,ATEF_XI!$K:$K,1)+COUNTIFS(ATEF_XII!$B:$B,$B26,ATEF_XII!$K:$K,1)+COUNTIFS(ATEF_XIII!$B:$B,$B26,ATEF_XIII!$K:$K,1)+COUNTIFS(ATEF_XIV!$B:$B,$B26,ATEF_XIV!$K:$K,1)</f>
        <v>0</v>
      </c>
      <c r="Y26" s="75">
        <f>COUNTIFS(ATEF_I!$B:$B,$B26,ATEF_I!$K:$K,2)+COUNTIFS(ATEF_II!$B:$B,$B26,ATEF_II!$K:$K,2)+COUNTIFS(ATEF_III!$B:$B,$B26,ATEF_III!$K:$K,2)+COUNTIFS(ATEF_IV!$B:$B,$B26,ATEF_IV!$K:$K,2)+COUNTIFS(ATEF_V!$B:$B,$B26,ATEF_V!$K:$K,2)+COUNTIFS(ATEF_VI!$B:$B,$B26,ATEF_VI!$K:$K,2)+COUNTIFS(ATEF_VII!$B:$B,$B26,ATEF_VII!$K:$K,2)+COUNTIFS(ATEF_VIII!$B:$B,$B26,ATEF_VIII!$K:$K,2)+COUNTIFS(ATEF_IX!$B:$B,$B26,ATEF_IX!$K:$K,2)+COUNTIFS(ATEF_X!$B:$B,$B26,ATEF_X!$K:$K,2)+COUNTIFS(ATEF_XI!$B:$B,$B26,ATEF_XI!$K:$K,2)+COUNTIFS(ATEF_XII!$B:$B,$B26,ATEF_XII!$K:$K,2)+COUNTIFS(ATEF_XIII!$B:$B,$B26,ATEF_XIII!$K:$K,2)+COUNTIFS(ATEF_XIV!$B:$B,$B26,ATEF_XIV!$K:$K,2)</f>
        <v>0</v>
      </c>
      <c r="Z26" s="75">
        <f>COUNTIFS(ATEF_I!$B:$B,$B26,ATEF_I!$K:$K,3)+COUNTIFS(ATEF_II!$B:$B,$B26,ATEF_II!$K:$K,3)+COUNTIFS(ATEF_III!$B:$B,$B26,ATEF_III!$K:$K,3)+COUNTIFS(ATEF_IV!$B:$B,$B26,ATEF_IV!$K:$K,3)+COUNTIFS(ATEF_V!$B:$B,$B26,ATEF_V!$K:$K,3)+COUNTIFS(ATEF_VI!$B:$B,$B26,ATEF_VI!$K:$K,3)+COUNTIFS(ATEF_VII!$B:$B,$B26,ATEF_VII!$K:$K,3)+COUNTIFS(ATEF_VIII!$B:$B,$B26,ATEF_VIII!$K:$K,3)+COUNTIFS(ATEF_IX!$B:$B,$B26,ATEF_IX!$K:$K,3)+COUNTIFS(ATEF_X!$B:$B,$B26,ATEF_X!$K:$K,3)+COUNTIFS(ATEF_XI!$B:$B,$B26,ATEF_XI!$K:$K,3)+COUNTIFS(ATEF_XII!$B:$B,$B26,ATEF_XII!$K:$K,3)+COUNTIFS(ATEF_XIII!$B:$B,$B26,ATEF_XIII!$K:$K,3)+COUNTIFS(ATEF_XIV!$B:$B,$B26,ATEF_XIV!$K:$K,3)</f>
        <v>0</v>
      </c>
      <c r="AA26" s="75">
        <f>COUNTIFS(ATEF_I!$B:$B,$B26,ATEF_I!$K:$K,"&gt;3")+COUNTIFS(ATEF_II!$B:$B,$B26,ATEF_II!$K:$K,"&gt;3")+COUNTIFS(ATEF_III!$B:$B,$B26,ATEF_III!$K:$K,"&gt;3")+COUNTIFS(ATEF_IV!$B:$B,$B26,ATEF_IV!$K:$K,"&gt;3")+COUNTIFS(ATEF_V!$B:$B,$B26,ATEF_V!$K:$K,"&gt;3")+COUNTIFS(ATEF_VI!$B:$B,$B26,ATEF_VI!$K:$K,"&gt;3")+COUNTIFS(ATEF_VII!$B:$B,$B26,ATEF_VII!$K:$K,"&gt;3")+COUNTIFS(ATEF_VIII!$B:$B,$B26,ATEF_VIII!$K:$K,"&gt;3")+COUNTIFS(ATEF_IX!$B:$B,$B26,ATEF_IX!$K:$K,"&gt;3")+COUNTIFS(ATEF_X!$B:$B,$B26,ATEF_X!$K:$K,"&gt;3")+COUNTIFS(ATEF_XI!$B:$B,$B26,ATEF_XI!$K:$K,"&gt;3")+COUNTIFS(ATEF_XII!$B:$B,$B26,ATEF_XII!$K:$K,"&gt;3")+COUNTIFS(ATEF_XIII!$B:$B,$B26,ATEF_XIII!$K:$K,"&gt;3")+COUNTIFS(ATEF_XIV!$B:$B,$B26,ATEF_XIV!$K:$K,"&gt;3")</f>
        <v>1</v>
      </c>
      <c r="AB26" s="66">
        <f>COUNTIFS(ATEF_I!$B:$B,$B26,ATEF_I!$K:$K,"RIT")+COUNTIFS(ATEF_II!$B:$B,$B26,ATEF_II!$K:$K,"RIT")+COUNTIFS(ATEF_III!$B:$B,$B26,ATEF_III!$K:$K,"RIT")+COUNTIFS(ATEF_IV!$B:$B,$B26,ATEF_IV!$K:$K,"RIT")+COUNTIFS(ATEF_V!$B:$B,$B26,ATEF_V!$K:$K,"RIT")+COUNTIFS(ATEF_VI!$B:$B,$B26,ATEF_VI!$K:$K,"RIT")+COUNTIFS(ATEF_VII!$B:$B,$B26,ATEF_VII!$K:$K,"RIT")+COUNTIFS(ATEF_VIII!$B:$B,$B26,ATEF_VIII!$K:$K,"RIT")+COUNTIFS(ATEF_IX!$B:$B,$B26,ATEF_IX!$K:$K,"RIT")+COUNTIFS(ATEF_X!$B:$B,$B26,ATEF_X!$K:$K,"RIT")+COUNTIFS(ATEF_XI!$B:$B,$B26,ATEF_XI!$K:$K,"RIT")+COUNTIFS(ATEF_XII!$B:$B,$B26,ATEF_XII!$K:$K,"RIT")+COUNTIFS(ATEF_XIII!$B:$B,$B26,ATEF_XIII!$K:$K,"RIT")+COUNTIFS(ATEF_XIV!$B:$B,$B26,ATEF_XIV!$K:$K,"RIT")</f>
        <v>0</v>
      </c>
    </row>
    <row r="27" spans="1:28" x14ac:dyDescent="0.25">
      <c r="A27" s="68" t="s">
        <v>163</v>
      </c>
      <c r="B27" s="66" t="s">
        <v>22</v>
      </c>
      <c r="C27" s="73">
        <f>COUNTIF(ATEF_I!$6:$6,$B27)+COUNTIF(ATEF_II!$6:$6,$B27)+COUNTIF(ATEF_III!$6:$6,$B27)+COUNTIF(ATEF_IV!$6:$6,$B27)+COUNTIF(ATEF_V!$6:$6,$B27)+COUNTIF(ATEF_VI!$6:$6,$B27)+COUNTIF(ATEF_VII!$6:$6,$B27)+COUNTIF(ATEF_VIII!$6:$6,$B27)+COUNTIF(ATEF_IX!$6:$6,$B27)+COUNTIF(ATEF_X!$6:$6,$B27)+COUNTIF(ATEF_XI!$6:$6,$B27)+COUNTIF(ATEF_XII!$6:$6,$B27)+COUNTIF(ATEF_XIII!$6:$6,$B27)+COUNTIF(ATEF_XIV!$6:$6,$B27)</f>
        <v>2</v>
      </c>
      <c r="D27" s="75">
        <f>COUNTIF(ATEF_I!$B:$B,$B27)+COUNTIF(ATEF_II!$B:$B,$B27)+COUNTIF(ATEF_III!$B:$B,$B27)+COUNTIF(ATEF_IV!$B:$B,$B27)+COUNTIF(ATEF_V!$B:$B,$B27)+COUNTIF(ATEF_VI!$B:$B,$B27)+COUNTIF(ATEF_VII!$B:$B,$B27)+COUNTIF(ATEF_VIII!$B:$B,$B27)+COUNTIF(ATEF_IX!$B:$B,$B27)+COUNTIF(ATEF_X!$B:$B,$B27)+COUNTIF(ATEF_XI!$B:$B,$B27)+COUNTIF(ATEF_XII!$B:$B,$B27)+COUNTIF(ATEF_XIII!$B:$B,$B27)+COUNTIF(ATEF_XIV!$B:$B,$B27)</f>
        <v>1</v>
      </c>
      <c r="E27" s="67">
        <f t="shared" si="0"/>
        <v>1</v>
      </c>
      <c r="F27" s="73">
        <f>COUNTIFS(ATEF_I!$B:$B,$B27,ATEF_I!$A:$A,"1°")+COUNTIFS(ATEF_II!$B:$B,$B27,ATEF_I!$A:$A,"1°")+COUNTIFS(ATEF_III!$B:$B,$B27,ATEF_I!$A:$A,"1°")+COUNTIFS(ATEF_IV!$B:$B,$B27,ATEF_I!$A:$A,"1°")+COUNTIFS(ATEF_V!$B:$B,$B27,ATEF_I!$A:$A,"1°")+COUNTIFS(ATEF_VI!$B:$B,$B27,ATEF_I!$A:$A,"1°")+COUNTIFS(ATEF_VII!$B:$B,$B27,ATEF_I!$A:$A,"1°")+COUNTIFS(ATEF_VIII!$B:$B,$B27,ATEF_I!$A:$A,"1°")+COUNTIFS(ATEF_IX!$B:$B,$B27,ATEF_I!$A:$A,"1°")+COUNTIFS(ATEF_X!$B:$B,$B27,ATEF_I!$A:$A,"1°")+COUNTIFS(ATEF_XI!$B:$B,$B27,ATEF_I!$A:$A,"1°")+COUNTIFS(ATEF_XII!$B:$B,$B27,ATEF_I!$A:$A,"1°")+COUNTIFS(ATEF_XIII!$B:$B,$B27,ATEF_I!$A:$A,"1°")+COUNTIFS(ATEF_XIV!$B:$B,$B27,ATEF_I!$A:$A,"1°")</f>
        <v>0</v>
      </c>
      <c r="G27" s="75">
        <f>COUNTIFS(ATEF_I!$B:$B,$B27,ATEF_I!$A:$A,"2°")+COUNTIFS(ATEF_II!$B:$B,$B27,ATEF_I!$A:$A,"2°")+COUNTIFS(ATEF_III!$B:$B,$B27,ATEF_I!$A:$A,"2°")+COUNTIFS(ATEF_IV!$B:$B,$B27,ATEF_I!$A:$A,"2°")+COUNTIFS(ATEF_V!$B:$B,$B27,ATEF_I!$A:$A,"2°")+COUNTIFS(ATEF_VI!$B:$B,$B27,ATEF_I!$A:$A,"2°")+COUNTIFS(ATEF_VII!$B:$B,$B27,ATEF_I!$A:$A,"2°")+COUNTIFS(ATEF_VIII!$B:$B,$B27,ATEF_I!$A:$A,"2°")+COUNTIFS(ATEF_IX!$B:$B,$B27,ATEF_I!$A:$A,"2°")+COUNTIFS(ATEF_X!$B:$B,$B27,ATEF_I!$A:$A,"2°")+COUNTIFS(ATEF_XI!$B:$B,$B27,ATEF_I!$A:$A,"2°")+COUNTIFS(ATEF_XII!$B:$B,$B27,ATEF_I!$A:$A,"2°")+COUNTIFS(ATEF_XIII!$B:$B,$B27,ATEF_I!$A:$A,"2°")+COUNTIFS(ATEF_XIV!$B:$B,$B27,ATEF_I!$A:$A,"2°")</f>
        <v>0</v>
      </c>
      <c r="H27" s="75">
        <f>COUNTIFS(ATEF_I!$B:$B,$B27,ATEF_I!$A:$A,"3°")+COUNTIFS(ATEF_II!$B:$B,$B27,ATEF_I!$A:$A,"3°")+COUNTIFS(ATEF_III!$B:$B,$B27,ATEF_I!$A:$A,"3°")+COUNTIFS(ATEF_IV!$B:$B,$B27,ATEF_I!$A:$A,"3°")+COUNTIFS(ATEF_V!$B:$B,$B27,ATEF_I!$A:$A,"3°")+COUNTIFS(ATEF_VI!$B:$B,$B27,ATEF_I!$A:$A,"3°")+COUNTIFS(ATEF_VII!$B:$B,$B27,ATEF_I!$A:$A,"3°")+COUNTIFS(ATEF_VIII!$B:$B,$B27,ATEF_I!$A:$A,"3°")+COUNTIFS(ATEF_IX!$B:$B,$B27,ATEF_I!$A:$A,"3°")+COUNTIFS(ATEF_X!$B:$B,$B27,ATEF_I!$A:$A,"3°")+COUNTIFS(ATEF_XI!$B:$B,$B27,ATEF_I!$A:$A,"3°")+COUNTIFS(ATEF_XII!$B:$B,$B27,ATEF_I!$A:$A,"3°")+COUNTIFS(ATEF_XIII!$B:$B,$B27,ATEF_I!$A:$A,"3°")+COUNTIFS(ATEF_XIV!$B:$B,$B27,ATEF_I!$A:$A,"3°")</f>
        <v>0</v>
      </c>
      <c r="I27" s="66">
        <f t="shared" si="1"/>
        <v>1</v>
      </c>
      <c r="J27" s="73">
        <v>0</v>
      </c>
      <c r="K27" s="75">
        <v>0</v>
      </c>
      <c r="L27" s="75">
        <v>0</v>
      </c>
      <c r="M27" s="66">
        <f t="shared" si="2"/>
        <v>2</v>
      </c>
      <c r="N27" s="73">
        <f t="shared" si="3"/>
        <v>12</v>
      </c>
      <c r="O27" s="75">
        <f>SUMIF(ATEF_I!$B:$B,$B27,ATEF_I!$C:$C)+SUMIF(ATEF_II!$B:$B,$B27,ATEF_II!$C:$C)+SUMIF(ATEF_III!$B:$B,$B27,ATEF_III!$C:$C)+SUMIF(ATEF_IV!$B:$B,$B27,ATEF_IV!$C:$C)+SUMIF(ATEF_V!$B:$B,$B27,ATEF_V!$C:$C)+SUMIF(ATEF_VI!$B:$B,$B27,ATEF_VI!$C:$C)+SUMIF(ATEF_VII!$B:$B,$B27,ATEF_VII!$C:$C)+SUMIF(ATEF_VIII!$B:$B,$B27,ATEF_VIII!$C:$C)+SUMIF(ATEF_IX!$B:$B,$B27,ATEF_IX!$C:$C)+SUMIF(ATEF_X!$B:$B,$B27,ATEF_X!$C:$C)+SUMIF(ATEF_XI!$B:$B,$B27,ATEF_XI!$C:$C)+SUMIF(ATEF_XII!$B:$B,$B27,ATEF_XII!$C:$C)+SUMIF(ATEF_XIII!$B:$B,$B27,ATEF_XIII!$C:$C)+SUMIF(ATEF_XIV!$B:$B,$B27,ATEF_XIV!$C:$C)</f>
        <v>0</v>
      </c>
      <c r="P27" s="75">
        <f>SUMIF(ATEF_I!$B:$B,$B27,ATEF_I!D:D)+SUMIF(ATEF_II!$B:$B,$B27,ATEF_II!D:D)+SUMIF(ATEF_III!$B:$B,$B27,ATEF_III!D:D)+SUMIF(ATEF_IV!$B:$B,$B27,ATEF_IV!D:D)+SUMIF(ATEF_V!$B:$B,$B27,ATEF_V!D:D)+SUMIF(ATEF_VI!$B:$B,$B27,ATEF_VI!D:D)+SUMIF(ATEF_VII!$B:$B,$B27,ATEF_VII!D:D)+SUMIF(ATEF_VIII!$B:$B,$B27,ATEF_VIII!D:D)+SUMIF(ATEF_IX!$B:$B,$B27,ATEF_IX!D:D)+SUMIF(ATEF_X!$B:$B,$B27,ATEF_X!D:D)+SUMIF(ATEF_XI!$B:$B,$B27,ATEF_XI!D:D)+SUMIF(ATEF_XII!$B:$B,$B27,ATEF_XII!D:D)+SUMIF(ATEF_XIII!$B:$B,$B27,ATEF_XIII!D:D)+SUMIF(ATEF_XIV!$B:$B,$B27,ATEF_XIV!D:D)</f>
        <v>0</v>
      </c>
      <c r="Q27" s="75">
        <f>SUMIF(ATEF_I!$B:$B,$B27,ATEF_I!E:E)+SUMIF(ATEF_II!$B:$B,$B27,ATEF_II!E:E)+SUMIF(ATEF_III!$B:$B,$B27,ATEF_III!E:E)+SUMIF(ATEF_IV!$B:$B,$B27,ATEF_IV!E:E)+SUMIF(ATEF_V!$B:$B,$B27,ATEF_V!E:E)+SUMIF(ATEF_VI!$B:$B,$B27,ATEF_VI!E:E)+SUMIF(ATEF_VII!$B:$B,$B27,ATEF_VII!E:E)+SUMIF(ATEF_VIII!$B:$B,$B27,ATEF_VIII!E:E)+SUMIF(ATEF_IX!$B:$B,$B27,ATEF_IX!E:E)+SUMIF(ATEF_X!$B:$B,$B27,ATEF_X!E:E)+SUMIF(ATEF_XI!$B:$B,$B27,ATEF_XI!E:E)+SUMIF(ATEF_XII!$B:$B,$B27,ATEF_XII!E:E)+SUMIF(ATEF_XIII!$B:$B,$B27,ATEF_XIII!E:E)+SUMIF(ATEF_XIV!$B:$B,$B27,ATEF_XIV!E:E)</f>
        <v>0</v>
      </c>
      <c r="R27" s="75">
        <f>SUMIF(ATEF_I!$B:$B,$B27,ATEF_I!F:F)+SUMIF(ATEF_II!$B:$B,$B27,ATEF_II!F:F)+SUMIF(ATEF_III!$B:$B,$B27,ATEF_III!F:F)+SUMIF(ATEF_IV!$B:$B,$B27,ATEF_IV!F:F)+SUMIF(ATEF_V!$B:$B,$B27,ATEF_V!F:F)+SUMIF(ATEF_VI!$B:$B,$B27,ATEF_VI!F:F)+SUMIF(ATEF_VII!$B:$B,$B27,ATEF_VII!F:F)+SUMIF(ATEF_VIII!$B:$B,$B27,ATEF_VIII!F:F)+SUMIF(ATEF_IX!$B:$B,$B27,ATEF_IX!F:F)+SUMIF(ATEF_X!$B:$B,$B27,ATEF_X!F:F)+SUMIF(ATEF_XI!$B:$B,$B27,ATEF_XI!F:F)+SUMIF(ATEF_XII!$B:$B,$B27,ATEF_XII!F:F)+SUMIF(ATEF_XIII!$B:$B,$B27,ATEF_XIII!F:F)+SUMIF(ATEF_XIV!$B:$B,$B27,ATEF_XIV!F:F)</f>
        <v>0</v>
      </c>
      <c r="S27" s="75">
        <f>SUMIF(ATEF_I!$B:$B,$B27,ATEF_I!G:G)+SUMIF(ATEF_II!$B:$B,$B27,ATEF_II!G:G)+SUMIF(ATEF_III!$B:$B,$B27,ATEF_III!G:G)+SUMIF(ATEF_IV!$B:$B,$B27,ATEF_IV!G:G)+SUMIF(ATEF_V!$B:$B,$B27,ATEF_V!G:G)+SUMIF(ATEF_VI!$B:$B,$B27,ATEF_VI!G:G)+SUMIF(ATEF_VII!$B:$B,$B27,ATEF_VII!G:G)+SUMIF(ATEF_VIII!$B:$B,$B27,ATEF_VIII!G:G)+SUMIF(ATEF_IX!$B:$B,$B27,ATEF_IX!G:G)+SUMIF(ATEF_X!$B:$B,$B27,ATEF_X!G:G)+SUMIF(ATEF_XI!$B:$B,$B27,ATEF_XI!G:G)+SUMIF(ATEF_XII!$B:$B,$B27,ATEF_XII!G:G)+SUMIF(ATEF_XIII!$B:$B,$B27,ATEF_XIII!G:G)+SUMIF(ATEF_XIV!$B:$B,$B27,ATEF_XIV!G:G)</f>
        <v>1</v>
      </c>
      <c r="T27" s="75">
        <f>SUMIF(ATEF_I!$B:$B,$B27,ATEF_I!H:H)+SUMIF(ATEF_II!$B:$B,$B27,ATEF_II!H:H)+SUMIF(ATEF_III!$B:$B,$B27,ATEF_III!H:H)+SUMIF(ATEF_IV!$B:$B,$B27,ATEF_IV!H:H)+SUMIF(ATEF_V!$B:$B,$B27,ATEF_V!H:H)+SUMIF(ATEF_VI!$B:$B,$B27,ATEF_VI!H:H)+SUMIF(ATEF_VII!$B:$B,$B27,ATEF_VII!H:H)+SUMIF(ATEF_VIII!$B:$B,$B27,ATEF_VIII!H:H)+SUMIF(ATEF_IX!$B:$B,$B27,ATEF_IX!H:H)+SUMIF(ATEF_X!$B:$B,$B27,ATEF_X!H:H)+SUMIF(ATEF_XI!$B:$B,$B27,ATEF_XI!H:H)+SUMIF(ATEF_XII!$B:$B,$B27,ATEF_XII!H:H)+SUMIF(ATEF_XIII!$B:$B,$B27,ATEF_XIII!H:H)+SUMIF(ATEF_XIV!$B:$B,$B27,ATEF_XIV!H:H)</f>
        <v>0</v>
      </c>
      <c r="U27" s="75">
        <f>SUMIF(ATEF_I!$B:$B,$B27,ATEF_I!I:I)+SUMIF(ATEF_II!$B:$B,$B27,ATEF_II!I:I)+SUMIF(ATEF_III!$B:$B,$B27,ATEF_III!I:I)+SUMIF(ATEF_IV!$B:$B,$B27,ATEF_IV!I:I)+SUMIF(ATEF_V!$B:$B,$B27,ATEF_V!I:I)+SUMIF(ATEF_VI!$B:$B,$B27,ATEF_VI!I:I)+SUMIF(ATEF_VII!$B:$B,$B27,ATEF_VII!I:I)+SUMIF(ATEF_VIII!$B:$B,$B27,ATEF_VIII!I:I)+SUMIF(ATEF_IX!$B:$B,$B27,ATEF_IX!I:I)+SUMIF(ATEF_X!$B:$B,$B27,ATEF_X!I:I)+SUMIF(ATEF_XI!$B:$B,$B27,ATEF_XI!I:I)+SUMIF(ATEF_XII!$B:$B,$B27,ATEF_XII!I:I)+SUMIF(ATEF_XIII!$B:$B,$B27,ATEF_XIII!I:I)+SUMIF(ATEF_XIV!$B:$B,$B27,ATEF_XIV!I:I)</f>
        <v>11</v>
      </c>
      <c r="V27" s="67">
        <f>SUMIF(ATEF_I!$B:$B,$B27,ATEF_I!J:J)+SUMIF(ATEF_II!$B:$B,$B27,ATEF_II!J:J)+SUMIF(ATEF_III!$B:$B,$B27,ATEF_III!J:J)+SUMIF(ATEF_IV!$B:$B,$B27,ATEF_IV!J:J)+SUMIF(ATEF_V!$B:$B,$B27,ATEF_V!J:J)+SUMIF(ATEF_VI!$B:$B,$B27,ATEF_VI!J:J)+SUMIF(ATEF_VII!$B:$B,$B27,ATEF_VII!J:J)+SUMIF(ATEF_VIII!$B:$B,$B27,ATEF_VIII!J:J)+SUMIF(ATEF_IX!$B:$B,$B27,ATEF_IX!J:J)+SUMIF(ATEF_X!$B:$B,$B27,ATEF_X!J:J)+SUMIF(ATEF_XI!$B:$B,$B27,ATEF_XI!J:J)+SUMIF(ATEF_XII!$B:$B,$B27,ATEF_XII!J:J)+SUMIF(ATEF_XIII!$B:$B,$B27,ATEF_XIII!J:J)+SUMIF(ATEF_XIV!$B:$B,$B27,ATEF_XIV!J:J)</f>
        <v>0</v>
      </c>
      <c r="W27" s="73">
        <f t="shared" si="4"/>
        <v>1</v>
      </c>
      <c r="X27" s="75">
        <f>COUNTIFS(ATEF_I!$B:$B,$B27,ATEF_I!$K:$K,1)+COUNTIFS(ATEF_II!$B:$B,$B27,ATEF_II!$K:$K,1)+COUNTIFS(ATEF_III!$B:$B,$B27,ATEF_III!$K:$K,1)+COUNTIFS(ATEF_IV!$B:$B,$B27,ATEF_IV!$K:$K,1)+COUNTIFS(ATEF_V!$B:$B,$B27,ATEF_V!$K:$K,1)+COUNTIFS(ATEF_VI!$B:$B,$B27,ATEF_VI!$K:$K,1)+COUNTIFS(ATEF_VII!$B:$B,$B27,ATEF_VII!$K:$K,1)+COUNTIFS(ATEF_VIII!$B:$B,$B27,ATEF_VIII!$K:$K,1)+COUNTIFS(ATEF_IX!$B:$B,$B27,ATEF_IX!$K:$K,1)+COUNTIFS(ATEF_X!$B:$B,$B27,ATEF_X!$K:$K,1)+COUNTIFS(ATEF_XI!$B:$B,$B27,ATEF_XI!$K:$K,1)+COUNTIFS(ATEF_XII!$B:$B,$B27,ATEF_XII!$K:$K,1)+COUNTIFS(ATEF_XIII!$B:$B,$B27,ATEF_XIII!$K:$K,1)+COUNTIFS(ATEF_XIV!$B:$B,$B27,ATEF_XIV!$K:$K,1)</f>
        <v>0</v>
      </c>
      <c r="Y27" s="75">
        <f>COUNTIFS(ATEF_I!$B:$B,$B27,ATEF_I!$K:$K,2)+COUNTIFS(ATEF_II!$B:$B,$B27,ATEF_II!$K:$K,2)+COUNTIFS(ATEF_III!$B:$B,$B27,ATEF_III!$K:$K,2)+COUNTIFS(ATEF_IV!$B:$B,$B27,ATEF_IV!$K:$K,2)+COUNTIFS(ATEF_V!$B:$B,$B27,ATEF_V!$K:$K,2)+COUNTIFS(ATEF_VI!$B:$B,$B27,ATEF_VI!$K:$K,2)+COUNTIFS(ATEF_VII!$B:$B,$B27,ATEF_VII!$K:$K,2)+COUNTIFS(ATEF_VIII!$B:$B,$B27,ATEF_VIII!$K:$K,2)+COUNTIFS(ATEF_IX!$B:$B,$B27,ATEF_IX!$K:$K,2)+COUNTIFS(ATEF_X!$B:$B,$B27,ATEF_X!$K:$K,2)+COUNTIFS(ATEF_XI!$B:$B,$B27,ATEF_XI!$K:$K,2)+COUNTIFS(ATEF_XII!$B:$B,$B27,ATEF_XII!$K:$K,2)+COUNTIFS(ATEF_XIII!$B:$B,$B27,ATEF_XIII!$K:$K,2)+COUNTIFS(ATEF_XIV!$B:$B,$B27,ATEF_XIV!$K:$K,2)</f>
        <v>0</v>
      </c>
      <c r="Z27" s="75">
        <f>COUNTIFS(ATEF_I!$B:$B,$B27,ATEF_I!$K:$K,3)+COUNTIFS(ATEF_II!$B:$B,$B27,ATEF_II!$K:$K,3)+COUNTIFS(ATEF_III!$B:$B,$B27,ATEF_III!$K:$K,3)+COUNTIFS(ATEF_IV!$B:$B,$B27,ATEF_IV!$K:$K,3)+COUNTIFS(ATEF_V!$B:$B,$B27,ATEF_V!$K:$K,3)+COUNTIFS(ATEF_VI!$B:$B,$B27,ATEF_VI!$K:$K,3)+COUNTIFS(ATEF_VII!$B:$B,$B27,ATEF_VII!$K:$K,3)+COUNTIFS(ATEF_VIII!$B:$B,$B27,ATEF_VIII!$K:$K,3)+COUNTIFS(ATEF_IX!$B:$B,$B27,ATEF_IX!$K:$K,3)+COUNTIFS(ATEF_X!$B:$B,$B27,ATEF_X!$K:$K,3)+COUNTIFS(ATEF_XI!$B:$B,$B27,ATEF_XI!$K:$K,3)+COUNTIFS(ATEF_XII!$B:$B,$B27,ATEF_XII!$K:$K,3)+COUNTIFS(ATEF_XIII!$B:$B,$B27,ATEF_XIII!$K:$K,3)+COUNTIFS(ATEF_XIV!$B:$B,$B27,ATEF_XIV!$K:$K,3)</f>
        <v>0</v>
      </c>
      <c r="AA27" s="75">
        <f>COUNTIFS(ATEF_I!$B:$B,$B27,ATEF_I!$K:$K,"&gt;3")+COUNTIFS(ATEF_II!$B:$B,$B27,ATEF_II!$K:$K,"&gt;3")+COUNTIFS(ATEF_III!$B:$B,$B27,ATEF_III!$K:$K,"&gt;3")+COUNTIFS(ATEF_IV!$B:$B,$B27,ATEF_IV!$K:$K,"&gt;3")+COUNTIFS(ATEF_V!$B:$B,$B27,ATEF_V!$K:$K,"&gt;3")+COUNTIFS(ATEF_VI!$B:$B,$B27,ATEF_VI!$K:$K,"&gt;3")+COUNTIFS(ATEF_VII!$B:$B,$B27,ATEF_VII!$K:$K,"&gt;3")+COUNTIFS(ATEF_VIII!$B:$B,$B27,ATEF_VIII!$K:$K,"&gt;3")+COUNTIFS(ATEF_IX!$B:$B,$B27,ATEF_IX!$K:$K,"&gt;3")+COUNTIFS(ATEF_X!$B:$B,$B27,ATEF_X!$K:$K,"&gt;3")+COUNTIFS(ATEF_XI!$B:$B,$B27,ATEF_XI!$K:$K,"&gt;3")+COUNTIFS(ATEF_XII!$B:$B,$B27,ATEF_XII!$K:$K,"&gt;3")+COUNTIFS(ATEF_XIII!$B:$B,$B27,ATEF_XIII!$K:$K,"&gt;3")+COUNTIFS(ATEF_XIV!$B:$B,$B27,ATEF_XIV!$K:$K,"&gt;3")</f>
        <v>1</v>
      </c>
      <c r="AB27" s="66">
        <f>COUNTIFS(ATEF_I!$B:$B,$B27,ATEF_I!$K:$K,"RIT")+COUNTIFS(ATEF_II!$B:$B,$B27,ATEF_II!$K:$K,"RIT")+COUNTIFS(ATEF_III!$B:$B,$B27,ATEF_III!$K:$K,"RIT")+COUNTIFS(ATEF_IV!$B:$B,$B27,ATEF_IV!$K:$K,"RIT")+COUNTIFS(ATEF_V!$B:$B,$B27,ATEF_V!$K:$K,"RIT")+COUNTIFS(ATEF_VI!$B:$B,$B27,ATEF_VI!$K:$K,"RIT")+COUNTIFS(ATEF_VII!$B:$B,$B27,ATEF_VII!$K:$K,"RIT")+COUNTIFS(ATEF_VIII!$B:$B,$B27,ATEF_VIII!$K:$K,"RIT")+COUNTIFS(ATEF_IX!$B:$B,$B27,ATEF_IX!$K:$K,"RIT")+COUNTIFS(ATEF_X!$B:$B,$B27,ATEF_X!$K:$K,"RIT")+COUNTIFS(ATEF_XI!$B:$B,$B27,ATEF_XI!$K:$K,"RIT")+COUNTIFS(ATEF_XII!$B:$B,$B27,ATEF_XII!$K:$K,"RIT")+COUNTIFS(ATEF_XIII!$B:$B,$B27,ATEF_XIII!$K:$K,"RIT")+COUNTIFS(ATEF_XIV!$B:$B,$B27,ATEF_XIV!$K:$K,"RIT")</f>
        <v>0</v>
      </c>
    </row>
    <row r="28" spans="1:28" x14ac:dyDescent="0.25">
      <c r="A28" s="68" t="s">
        <v>164</v>
      </c>
      <c r="B28" s="66" t="s">
        <v>38</v>
      </c>
      <c r="C28" s="73">
        <f>COUNTIF(ATEF_I!$6:$6,$B28)+COUNTIF(ATEF_II!$6:$6,$B28)+COUNTIF(ATEF_III!$6:$6,$B28)+COUNTIF(ATEF_IV!$6:$6,$B28)+COUNTIF(ATEF_V!$6:$6,$B28)+COUNTIF(ATEF_VI!$6:$6,$B28)+COUNTIF(ATEF_VII!$6:$6,$B28)+COUNTIF(ATEF_VIII!$6:$6,$B28)+COUNTIF(ATEF_IX!$6:$6,$B28)+COUNTIF(ATEF_X!$6:$6,$B28)+COUNTIF(ATEF_XI!$6:$6,$B28)+COUNTIF(ATEF_XII!$6:$6,$B28)+COUNTIF(ATEF_XIII!$6:$6,$B28)+COUNTIF(ATEF_XIV!$6:$6,$B28)</f>
        <v>2</v>
      </c>
      <c r="D28" s="75">
        <f>COUNTIF(ATEF_I!$B:$B,$B28)+COUNTIF(ATEF_II!$B:$B,$B28)+COUNTIF(ATEF_III!$B:$B,$B28)+COUNTIF(ATEF_IV!$B:$B,$B28)+COUNTIF(ATEF_V!$B:$B,$B28)+COUNTIF(ATEF_VI!$B:$B,$B28)+COUNTIF(ATEF_VII!$B:$B,$B28)+COUNTIF(ATEF_VIII!$B:$B,$B28)+COUNTIF(ATEF_IX!$B:$B,$B28)+COUNTIF(ATEF_X!$B:$B,$B28)+COUNTIF(ATEF_XI!$B:$B,$B28)+COUNTIF(ATEF_XII!$B:$B,$B28)+COUNTIF(ATEF_XIII!$B:$B,$B28)+COUNTIF(ATEF_XIV!$B:$B,$B28)</f>
        <v>0</v>
      </c>
      <c r="E28" s="67">
        <f t="shared" si="0"/>
        <v>2</v>
      </c>
      <c r="F28" s="73">
        <f>COUNTIFS(ATEF_I!$B:$B,$B28,ATEF_I!$A:$A,"1°")+COUNTIFS(ATEF_II!$B:$B,$B28,ATEF_I!$A:$A,"1°")+COUNTIFS(ATEF_III!$B:$B,$B28,ATEF_I!$A:$A,"1°")+COUNTIFS(ATEF_IV!$B:$B,$B28,ATEF_I!$A:$A,"1°")+COUNTIFS(ATEF_V!$B:$B,$B28,ATEF_I!$A:$A,"1°")+COUNTIFS(ATEF_VI!$B:$B,$B28,ATEF_I!$A:$A,"1°")+COUNTIFS(ATEF_VII!$B:$B,$B28,ATEF_I!$A:$A,"1°")+COUNTIFS(ATEF_VIII!$B:$B,$B28,ATEF_I!$A:$A,"1°")+COUNTIFS(ATEF_IX!$B:$B,$B28,ATEF_I!$A:$A,"1°")+COUNTIFS(ATEF_X!$B:$B,$B28,ATEF_I!$A:$A,"1°")+COUNTIFS(ATEF_XI!$B:$B,$B28,ATEF_I!$A:$A,"1°")+COUNTIFS(ATEF_XII!$B:$B,$B28,ATEF_I!$A:$A,"1°")+COUNTIFS(ATEF_XIII!$B:$B,$B28,ATEF_I!$A:$A,"1°")+COUNTIFS(ATEF_XIV!$B:$B,$B28,ATEF_I!$A:$A,"1°")</f>
        <v>0</v>
      </c>
      <c r="G28" s="75">
        <f>COUNTIFS(ATEF_I!$B:$B,$B28,ATEF_I!$A:$A,"2°")+COUNTIFS(ATEF_II!$B:$B,$B28,ATEF_I!$A:$A,"2°")+COUNTIFS(ATEF_III!$B:$B,$B28,ATEF_I!$A:$A,"2°")+COUNTIFS(ATEF_IV!$B:$B,$B28,ATEF_I!$A:$A,"2°")+COUNTIFS(ATEF_V!$B:$B,$B28,ATEF_I!$A:$A,"2°")+COUNTIFS(ATEF_VI!$B:$B,$B28,ATEF_I!$A:$A,"2°")+COUNTIFS(ATEF_VII!$B:$B,$B28,ATEF_I!$A:$A,"2°")+COUNTIFS(ATEF_VIII!$B:$B,$B28,ATEF_I!$A:$A,"2°")+COUNTIFS(ATEF_IX!$B:$B,$B28,ATEF_I!$A:$A,"2°")+COUNTIFS(ATEF_X!$B:$B,$B28,ATEF_I!$A:$A,"2°")+COUNTIFS(ATEF_XI!$B:$B,$B28,ATEF_I!$A:$A,"2°")+COUNTIFS(ATEF_XII!$B:$B,$B28,ATEF_I!$A:$A,"2°")+COUNTIFS(ATEF_XIII!$B:$B,$B28,ATEF_I!$A:$A,"2°")+COUNTIFS(ATEF_XIV!$B:$B,$B28,ATEF_I!$A:$A,"2°")</f>
        <v>0</v>
      </c>
      <c r="H28" s="75">
        <f>COUNTIFS(ATEF_I!$B:$B,$B28,ATEF_I!$A:$A,"3°")+COUNTIFS(ATEF_II!$B:$B,$B28,ATEF_I!$A:$A,"3°")+COUNTIFS(ATEF_III!$B:$B,$B28,ATEF_I!$A:$A,"3°")+COUNTIFS(ATEF_IV!$B:$B,$B28,ATEF_I!$A:$A,"3°")+COUNTIFS(ATEF_V!$B:$B,$B28,ATEF_I!$A:$A,"3°")+COUNTIFS(ATEF_VI!$B:$B,$B28,ATEF_I!$A:$A,"3°")+COUNTIFS(ATEF_VII!$B:$B,$B28,ATEF_I!$A:$A,"3°")+COUNTIFS(ATEF_VIII!$B:$B,$B28,ATEF_I!$A:$A,"3°")+COUNTIFS(ATEF_IX!$B:$B,$B28,ATEF_I!$A:$A,"3°")+COUNTIFS(ATEF_X!$B:$B,$B28,ATEF_I!$A:$A,"3°")+COUNTIFS(ATEF_XI!$B:$B,$B28,ATEF_I!$A:$A,"3°")+COUNTIFS(ATEF_XII!$B:$B,$B28,ATEF_I!$A:$A,"3°")+COUNTIFS(ATEF_XIII!$B:$B,$B28,ATEF_I!$A:$A,"3°")+COUNTIFS(ATEF_XIV!$B:$B,$B28,ATEF_I!$A:$A,"3°")</f>
        <v>0</v>
      </c>
      <c r="I28" s="66">
        <f t="shared" si="1"/>
        <v>0</v>
      </c>
      <c r="J28" s="73">
        <v>0</v>
      </c>
      <c r="K28" s="75">
        <v>0</v>
      </c>
      <c r="L28" s="75">
        <v>1</v>
      </c>
      <c r="M28" s="66">
        <f t="shared" si="2"/>
        <v>1</v>
      </c>
      <c r="N28" s="73">
        <f t="shared" si="3"/>
        <v>0</v>
      </c>
      <c r="O28" s="75">
        <f>SUMIF(ATEF_I!$B:$B,$B28,ATEF_I!$C:$C)+SUMIF(ATEF_II!$B:$B,$B28,ATEF_II!$C:$C)+SUMIF(ATEF_III!$B:$B,$B28,ATEF_III!$C:$C)+SUMIF(ATEF_IV!$B:$B,$B28,ATEF_IV!$C:$C)+SUMIF(ATEF_V!$B:$B,$B28,ATEF_V!$C:$C)+SUMIF(ATEF_VI!$B:$B,$B28,ATEF_VI!$C:$C)+SUMIF(ATEF_VII!$B:$B,$B28,ATEF_VII!$C:$C)+SUMIF(ATEF_VIII!$B:$B,$B28,ATEF_VIII!$C:$C)+SUMIF(ATEF_IX!$B:$B,$B28,ATEF_IX!$C:$C)+SUMIF(ATEF_X!$B:$B,$B28,ATEF_X!$C:$C)+SUMIF(ATEF_XI!$B:$B,$B28,ATEF_XI!$C:$C)+SUMIF(ATEF_XII!$B:$B,$B28,ATEF_XII!$C:$C)+SUMIF(ATEF_XIII!$B:$B,$B28,ATEF_XIII!$C:$C)+SUMIF(ATEF_XIV!$B:$B,$B28,ATEF_XIV!$C:$C)</f>
        <v>0</v>
      </c>
      <c r="P28" s="75">
        <f>SUMIF(ATEF_I!$B:$B,$B28,ATEF_I!D:D)+SUMIF(ATEF_II!$B:$B,$B28,ATEF_II!D:D)+SUMIF(ATEF_III!$B:$B,$B28,ATEF_III!D:D)+SUMIF(ATEF_IV!$B:$B,$B28,ATEF_IV!D:D)+SUMIF(ATEF_V!$B:$B,$B28,ATEF_V!D:D)+SUMIF(ATEF_VI!$B:$B,$B28,ATEF_VI!D:D)+SUMIF(ATEF_VII!$B:$B,$B28,ATEF_VII!D:D)+SUMIF(ATEF_VIII!$B:$B,$B28,ATEF_VIII!D:D)+SUMIF(ATEF_IX!$B:$B,$B28,ATEF_IX!D:D)+SUMIF(ATEF_X!$B:$B,$B28,ATEF_X!D:D)+SUMIF(ATEF_XI!$B:$B,$B28,ATEF_XI!D:D)+SUMIF(ATEF_XII!$B:$B,$B28,ATEF_XII!D:D)+SUMIF(ATEF_XIII!$B:$B,$B28,ATEF_XIII!D:D)+SUMIF(ATEF_XIV!$B:$B,$B28,ATEF_XIV!D:D)</f>
        <v>0</v>
      </c>
      <c r="Q28" s="75">
        <f>SUMIF(ATEF_I!$B:$B,$B28,ATEF_I!E:E)+SUMIF(ATEF_II!$B:$B,$B28,ATEF_II!E:E)+SUMIF(ATEF_III!$B:$B,$B28,ATEF_III!E:E)+SUMIF(ATEF_IV!$B:$B,$B28,ATEF_IV!E:E)+SUMIF(ATEF_V!$B:$B,$B28,ATEF_V!E:E)+SUMIF(ATEF_VI!$B:$B,$B28,ATEF_VI!E:E)+SUMIF(ATEF_VII!$B:$B,$B28,ATEF_VII!E:E)+SUMIF(ATEF_VIII!$B:$B,$B28,ATEF_VIII!E:E)+SUMIF(ATEF_IX!$B:$B,$B28,ATEF_IX!E:E)+SUMIF(ATEF_X!$B:$B,$B28,ATEF_X!E:E)+SUMIF(ATEF_XI!$B:$B,$B28,ATEF_XI!E:E)+SUMIF(ATEF_XII!$B:$B,$B28,ATEF_XII!E:E)+SUMIF(ATEF_XIII!$B:$B,$B28,ATEF_XIII!E:E)+SUMIF(ATEF_XIV!$B:$B,$B28,ATEF_XIV!E:E)</f>
        <v>0</v>
      </c>
      <c r="R28" s="75">
        <f>SUMIF(ATEF_I!$B:$B,$B28,ATEF_I!F:F)+SUMIF(ATEF_II!$B:$B,$B28,ATEF_II!F:F)+SUMIF(ATEF_III!$B:$B,$B28,ATEF_III!F:F)+SUMIF(ATEF_IV!$B:$B,$B28,ATEF_IV!F:F)+SUMIF(ATEF_V!$B:$B,$B28,ATEF_V!F:F)+SUMIF(ATEF_VI!$B:$B,$B28,ATEF_VI!F:F)+SUMIF(ATEF_VII!$B:$B,$B28,ATEF_VII!F:F)+SUMIF(ATEF_VIII!$B:$B,$B28,ATEF_VIII!F:F)+SUMIF(ATEF_IX!$B:$B,$B28,ATEF_IX!F:F)+SUMIF(ATEF_X!$B:$B,$B28,ATEF_X!F:F)+SUMIF(ATEF_XI!$B:$B,$B28,ATEF_XI!F:F)+SUMIF(ATEF_XII!$B:$B,$B28,ATEF_XII!F:F)+SUMIF(ATEF_XIII!$B:$B,$B28,ATEF_XIII!F:F)+SUMIF(ATEF_XIV!$B:$B,$B28,ATEF_XIV!F:F)</f>
        <v>0</v>
      </c>
      <c r="S28" s="75">
        <f>SUMIF(ATEF_I!$B:$B,$B28,ATEF_I!G:G)+SUMIF(ATEF_II!$B:$B,$B28,ATEF_II!G:G)+SUMIF(ATEF_III!$B:$B,$B28,ATEF_III!G:G)+SUMIF(ATEF_IV!$B:$B,$B28,ATEF_IV!G:G)+SUMIF(ATEF_V!$B:$B,$B28,ATEF_V!G:G)+SUMIF(ATEF_VI!$B:$B,$B28,ATEF_VI!G:G)+SUMIF(ATEF_VII!$B:$B,$B28,ATEF_VII!G:G)+SUMIF(ATEF_VIII!$B:$B,$B28,ATEF_VIII!G:G)+SUMIF(ATEF_IX!$B:$B,$B28,ATEF_IX!G:G)+SUMIF(ATEF_X!$B:$B,$B28,ATEF_X!G:G)+SUMIF(ATEF_XI!$B:$B,$B28,ATEF_XI!G:G)+SUMIF(ATEF_XII!$B:$B,$B28,ATEF_XII!G:G)+SUMIF(ATEF_XIII!$B:$B,$B28,ATEF_XIII!G:G)+SUMIF(ATEF_XIV!$B:$B,$B28,ATEF_XIV!G:G)</f>
        <v>0</v>
      </c>
      <c r="T28" s="75">
        <f>SUMIF(ATEF_I!$B:$B,$B28,ATEF_I!H:H)+SUMIF(ATEF_II!$B:$B,$B28,ATEF_II!H:H)+SUMIF(ATEF_III!$B:$B,$B28,ATEF_III!H:H)+SUMIF(ATEF_IV!$B:$B,$B28,ATEF_IV!H:H)+SUMIF(ATEF_V!$B:$B,$B28,ATEF_V!H:H)+SUMIF(ATEF_VI!$B:$B,$B28,ATEF_VI!H:H)+SUMIF(ATEF_VII!$B:$B,$B28,ATEF_VII!H:H)+SUMIF(ATEF_VIII!$B:$B,$B28,ATEF_VIII!H:H)+SUMIF(ATEF_IX!$B:$B,$B28,ATEF_IX!H:H)+SUMIF(ATEF_X!$B:$B,$B28,ATEF_X!H:H)+SUMIF(ATEF_XI!$B:$B,$B28,ATEF_XI!H:H)+SUMIF(ATEF_XII!$B:$B,$B28,ATEF_XII!H:H)+SUMIF(ATEF_XIII!$B:$B,$B28,ATEF_XIII!H:H)+SUMIF(ATEF_XIV!$B:$B,$B28,ATEF_XIV!H:H)</f>
        <v>0</v>
      </c>
      <c r="U28" s="75">
        <f>SUMIF(ATEF_I!$B:$B,$B28,ATEF_I!I:I)+SUMIF(ATEF_II!$B:$B,$B28,ATEF_II!I:I)+SUMIF(ATEF_III!$B:$B,$B28,ATEF_III!I:I)+SUMIF(ATEF_IV!$B:$B,$B28,ATEF_IV!I:I)+SUMIF(ATEF_V!$B:$B,$B28,ATEF_V!I:I)+SUMIF(ATEF_VI!$B:$B,$B28,ATEF_VI!I:I)+SUMIF(ATEF_VII!$B:$B,$B28,ATEF_VII!I:I)+SUMIF(ATEF_VIII!$B:$B,$B28,ATEF_VIII!I:I)+SUMIF(ATEF_IX!$B:$B,$B28,ATEF_IX!I:I)+SUMIF(ATEF_X!$B:$B,$B28,ATEF_X!I:I)+SUMIF(ATEF_XI!$B:$B,$B28,ATEF_XI!I:I)+SUMIF(ATEF_XII!$B:$B,$B28,ATEF_XII!I:I)+SUMIF(ATEF_XIII!$B:$B,$B28,ATEF_XIII!I:I)+SUMIF(ATEF_XIV!$B:$B,$B28,ATEF_XIV!I:I)</f>
        <v>0</v>
      </c>
      <c r="V28" s="67">
        <f>SUMIF(ATEF_I!$B:$B,$B28,ATEF_I!J:J)+SUMIF(ATEF_II!$B:$B,$B28,ATEF_II!J:J)+SUMIF(ATEF_III!$B:$B,$B28,ATEF_III!J:J)+SUMIF(ATEF_IV!$B:$B,$B28,ATEF_IV!J:J)+SUMIF(ATEF_V!$B:$B,$B28,ATEF_V!J:J)+SUMIF(ATEF_VI!$B:$B,$B28,ATEF_VI!J:J)+SUMIF(ATEF_VII!$B:$B,$B28,ATEF_VII!J:J)+SUMIF(ATEF_VIII!$B:$B,$B28,ATEF_VIII!J:J)+SUMIF(ATEF_IX!$B:$B,$B28,ATEF_IX!J:J)+SUMIF(ATEF_X!$B:$B,$B28,ATEF_X!J:J)+SUMIF(ATEF_XI!$B:$B,$B28,ATEF_XI!J:J)+SUMIF(ATEF_XII!$B:$B,$B28,ATEF_XII!J:J)+SUMIF(ATEF_XIII!$B:$B,$B28,ATEF_XIII!J:J)+SUMIF(ATEF_XIV!$B:$B,$B28,ATEF_XIV!J:J)</f>
        <v>0</v>
      </c>
      <c r="W28" s="73">
        <f t="shared" si="4"/>
        <v>0</v>
      </c>
      <c r="X28" s="75">
        <f>COUNTIFS(ATEF_I!$B:$B,$B28,ATEF_I!$K:$K,1)+COUNTIFS(ATEF_II!$B:$B,$B28,ATEF_II!$K:$K,1)+COUNTIFS(ATEF_III!$B:$B,$B28,ATEF_III!$K:$K,1)+COUNTIFS(ATEF_IV!$B:$B,$B28,ATEF_IV!$K:$K,1)+COUNTIFS(ATEF_V!$B:$B,$B28,ATEF_V!$K:$K,1)+COUNTIFS(ATEF_VI!$B:$B,$B28,ATEF_VI!$K:$K,1)+COUNTIFS(ATEF_VII!$B:$B,$B28,ATEF_VII!$K:$K,1)+COUNTIFS(ATEF_VIII!$B:$B,$B28,ATEF_VIII!$K:$K,1)+COUNTIFS(ATEF_IX!$B:$B,$B28,ATEF_IX!$K:$K,1)+COUNTIFS(ATEF_X!$B:$B,$B28,ATEF_X!$K:$K,1)+COUNTIFS(ATEF_XI!$B:$B,$B28,ATEF_XI!$K:$K,1)+COUNTIFS(ATEF_XII!$B:$B,$B28,ATEF_XII!$K:$K,1)+COUNTIFS(ATEF_XIII!$B:$B,$B28,ATEF_XIII!$K:$K,1)+COUNTIFS(ATEF_XIV!$B:$B,$B28,ATEF_XIV!$K:$K,1)</f>
        <v>0</v>
      </c>
      <c r="Y28" s="75">
        <f>COUNTIFS(ATEF_I!$B:$B,$B28,ATEF_I!$K:$K,2)+COUNTIFS(ATEF_II!$B:$B,$B28,ATEF_II!$K:$K,2)+COUNTIFS(ATEF_III!$B:$B,$B28,ATEF_III!$K:$K,2)+COUNTIFS(ATEF_IV!$B:$B,$B28,ATEF_IV!$K:$K,2)+COUNTIFS(ATEF_V!$B:$B,$B28,ATEF_V!$K:$K,2)+COUNTIFS(ATEF_VI!$B:$B,$B28,ATEF_VI!$K:$K,2)+COUNTIFS(ATEF_VII!$B:$B,$B28,ATEF_VII!$K:$K,2)+COUNTIFS(ATEF_VIII!$B:$B,$B28,ATEF_VIII!$K:$K,2)+COUNTIFS(ATEF_IX!$B:$B,$B28,ATEF_IX!$K:$K,2)+COUNTIFS(ATEF_X!$B:$B,$B28,ATEF_X!$K:$K,2)+COUNTIFS(ATEF_XI!$B:$B,$B28,ATEF_XI!$K:$K,2)+COUNTIFS(ATEF_XII!$B:$B,$B28,ATEF_XII!$K:$K,2)+COUNTIFS(ATEF_XIII!$B:$B,$B28,ATEF_XIII!$K:$K,2)+COUNTIFS(ATEF_XIV!$B:$B,$B28,ATEF_XIV!$K:$K,2)</f>
        <v>0</v>
      </c>
      <c r="Z28" s="75">
        <f>COUNTIFS(ATEF_I!$B:$B,$B28,ATEF_I!$K:$K,3)+COUNTIFS(ATEF_II!$B:$B,$B28,ATEF_II!$K:$K,3)+COUNTIFS(ATEF_III!$B:$B,$B28,ATEF_III!$K:$K,3)+COUNTIFS(ATEF_IV!$B:$B,$B28,ATEF_IV!$K:$K,3)+COUNTIFS(ATEF_V!$B:$B,$B28,ATEF_V!$K:$K,3)+COUNTIFS(ATEF_VI!$B:$B,$B28,ATEF_VI!$K:$K,3)+COUNTIFS(ATEF_VII!$B:$B,$B28,ATEF_VII!$K:$K,3)+COUNTIFS(ATEF_VIII!$B:$B,$B28,ATEF_VIII!$K:$K,3)+COUNTIFS(ATEF_IX!$B:$B,$B28,ATEF_IX!$K:$K,3)+COUNTIFS(ATEF_X!$B:$B,$B28,ATEF_X!$K:$K,3)+COUNTIFS(ATEF_XI!$B:$B,$B28,ATEF_XI!$K:$K,3)+COUNTIFS(ATEF_XII!$B:$B,$B28,ATEF_XII!$K:$K,3)+COUNTIFS(ATEF_XIII!$B:$B,$B28,ATEF_XIII!$K:$K,3)+COUNTIFS(ATEF_XIV!$B:$B,$B28,ATEF_XIV!$K:$K,3)</f>
        <v>0</v>
      </c>
      <c r="AA28" s="75">
        <f>COUNTIFS(ATEF_I!$B:$B,$B28,ATEF_I!$K:$K,"&gt;3")+COUNTIFS(ATEF_II!$B:$B,$B28,ATEF_II!$K:$K,"&gt;3")+COUNTIFS(ATEF_III!$B:$B,$B28,ATEF_III!$K:$K,"&gt;3")+COUNTIFS(ATEF_IV!$B:$B,$B28,ATEF_IV!$K:$K,"&gt;3")+COUNTIFS(ATEF_V!$B:$B,$B28,ATEF_V!$K:$K,"&gt;3")+COUNTIFS(ATEF_VI!$B:$B,$B28,ATEF_VI!$K:$K,"&gt;3")+COUNTIFS(ATEF_VII!$B:$B,$B28,ATEF_VII!$K:$K,"&gt;3")+COUNTIFS(ATEF_VIII!$B:$B,$B28,ATEF_VIII!$K:$K,"&gt;3")+COUNTIFS(ATEF_IX!$B:$B,$B28,ATEF_IX!$K:$K,"&gt;3")+COUNTIFS(ATEF_X!$B:$B,$B28,ATEF_X!$K:$K,"&gt;3")+COUNTIFS(ATEF_XI!$B:$B,$B28,ATEF_XI!$K:$K,"&gt;3")+COUNTIFS(ATEF_XII!$B:$B,$B28,ATEF_XII!$K:$K,"&gt;3")+COUNTIFS(ATEF_XIII!$B:$B,$B28,ATEF_XIII!$K:$K,"&gt;3")+COUNTIFS(ATEF_XIV!$B:$B,$B28,ATEF_XIV!$K:$K,"&gt;3")</f>
        <v>0</v>
      </c>
      <c r="AB28" s="66">
        <f>COUNTIFS(ATEF_I!$B:$B,$B28,ATEF_I!$K:$K,"RIT")+COUNTIFS(ATEF_II!$B:$B,$B28,ATEF_II!$K:$K,"RIT")+COUNTIFS(ATEF_III!$B:$B,$B28,ATEF_III!$K:$K,"RIT")+COUNTIFS(ATEF_IV!$B:$B,$B28,ATEF_IV!$K:$K,"RIT")+COUNTIFS(ATEF_V!$B:$B,$B28,ATEF_V!$K:$K,"RIT")+COUNTIFS(ATEF_VI!$B:$B,$B28,ATEF_VI!$K:$K,"RIT")+COUNTIFS(ATEF_VII!$B:$B,$B28,ATEF_VII!$K:$K,"RIT")+COUNTIFS(ATEF_VIII!$B:$B,$B28,ATEF_VIII!$K:$K,"RIT")+COUNTIFS(ATEF_IX!$B:$B,$B28,ATEF_IX!$K:$K,"RIT")+COUNTIFS(ATEF_X!$B:$B,$B28,ATEF_X!$K:$K,"RIT")+COUNTIFS(ATEF_XI!$B:$B,$B28,ATEF_XI!$K:$K,"RIT")+COUNTIFS(ATEF_XII!$B:$B,$B28,ATEF_XII!$K:$K,"RIT")+COUNTIFS(ATEF_XIII!$B:$B,$B28,ATEF_XIII!$K:$K,"RIT")+COUNTIFS(ATEF_XIV!$B:$B,$B28,ATEF_XIV!$K:$K,"RIT")</f>
        <v>0</v>
      </c>
    </row>
    <row r="29" spans="1:28" x14ac:dyDescent="0.25">
      <c r="A29" s="68" t="s">
        <v>165</v>
      </c>
      <c r="B29" s="66" t="s">
        <v>127</v>
      </c>
      <c r="C29" s="73">
        <f>COUNTIF(ATEF_I!$6:$6,$B29)+COUNTIF(ATEF_II!$6:$6,$B29)+COUNTIF(ATEF_III!$6:$6,$B29)+COUNTIF(ATEF_IV!$6:$6,$B29)+COUNTIF(ATEF_V!$6:$6,$B29)+COUNTIF(ATEF_VI!$6:$6,$B29)+COUNTIF(ATEF_VII!$6:$6,$B29)+COUNTIF(ATEF_VIII!$6:$6,$B29)+COUNTIF(ATEF_IX!$6:$6,$B29)+COUNTIF(ATEF_X!$6:$6,$B29)+COUNTIF(ATEF_XI!$6:$6,$B29)+COUNTIF(ATEF_XII!$6:$6,$B29)+COUNTIF(ATEF_XIII!$6:$6,$B29)+COUNTIF(ATEF_XIV!$6:$6,$B29)</f>
        <v>2</v>
      </c>
      <c r="D29" s="75">
        <f>COUNTIF(ATEF_I!$B:$B,$B29)+COUNTIF(ATEF_II!$B:$B,$B29)+COUNTIF(ATEF_III!$B:$B,$B29)+COUNTIF(ATEF_IV!$B:$B,$B29)+COUNTIF(ATEF_V!$B:$B,$B29)+COUNTIF(ATEF_VI!$B:$B,$B29)+COUNTIF(ATEF_VII!$B:$B,$B29)+COUNTIF(ATEF_VIII!$B:$B,$B29)+COUNTIF(ATEF_IX!$B:$B,$B29)+COUNTIF(ATEF_X!$B:$B,$B29)+COUNTIF(ATEF_XI!$B:$B,$B29)+COUNTIF(ATEF_XII!$B:$B,$B29)+COUNTIF(ATEF_XIII!$B:$B,$B29)+COUNTIF(ATEF_XIV!$B:$B,$B29)</f>
        <v>0</v>
      </c>
      <c r="E29" s="67">
        <f t="shared" si="0"/>
        <v>2</v>
      </c>
      <c r="F29" s="73">
        <f>COUNTIFS(ATEF_I!$B:$B,$B29,ATEF_I!$A:$A,"1°")+COUNTIFS(ATEF_II!$B:$B,$B29,ATEF_I!$A:$A,"1°")+COUNTIFS(ATEF_III!$B:$B,$B29,ATEF_I!$A:$A,"1°")+COUNTIFS(ATEF_IV!$B:$B,$B29,ATEF_I!$A:$A,"1°")+COUNTIFS(ATEF_V!$B:$B,$B29,ATEF_I!$A:$A,"1°")+COUNTIFS(ATEF_VI!$B:$B,$B29,ATEF_I!$A:$A,"1°")+COUNTIFS(ATEF_VII!$B:$B,$B29,ATEF_I!$A:$A,"1°")+COUNTIFS(ATEF_VIII!$B:$B,$B29,ATEF_I!$A:$A,"1°")+COUNTIFS(ATEF_IX!$B:$B,$B29,ATEF_I!$A:$A,"1°")+COUNTIFS(ATEF_X!$B:$B,$B29,ATEF_I!$A:$A,"1°")+COUNTIFS(ATEF_XI!$B:$B,$B29,ATEF_I!$A:$A,"1°")+COUNTIFS(ATEF_XII!$B:$B,$B29,ATEF_I!$A:$A,"1°")+COUNTIFS(ATEF_XIII!$B:$B,$B29,ATEF_I!$A:$A,"1°")+COUNTIFS(ATEF_XIV!$B:$B,$B29,ATEF_I!$A:$A,"1°")</f>
        <v>0</v>
      </c>
      <c r="G29" s="75">
        <f>COUNTIFS(ATEF_I!$B:$B,$B29,ATEF_I!$A:$A,"2°")+COUNTIFS(ATEF_II!$B:$B,$B29,ATEF_I!$A:$A,"2°")+COUNTIFS(ATEF_III!$B:$B,$B29,ATEF_I!$A:$A,"2°")+COUNTIFS(ATEF_IV!$B:$B,$B29,ATEF_I!$A:$A,"2°")+COUNTIFS(ATEF_V!$B:$B,$B29,ATEF_I!$A:$A,"2°")+COUNTIFS(ATEF_VI!$B:$B,$B29,ATEF_I!$A:$A,"2°")+COUNTIFS(ATEF_VII!$B:$B,$B29,ATEF_I!$A:$A,"2°")+COUNTIFS(ATEF_VIII!$B:$B,$B29,ATEF_I!$A:$A,"2°")+COUNTIFS(ATEF_IX!$B:$B,$B29,ATEF_I!$A:$A,"2°")+COUNTIFS(ATEF_X!$B:$B,$B29,ATEF_I!$A:$A,"2°")+COUNTIFS(ATEF_XI!$B:$B,$B29,ATEF_I!$A:$A,"2°")+COUNTIFS(ATEF_XII!$B:$B,$B29,ATEF_I!$A:$A,"2°")+COUNTIFS(ATEF_XIII!$B:$B,$B29,ATEF_I!$A:$A,"2°")+COUNTIFS(ATEF_XIV!$B:$B,$B29,ATEF_I!$A:$A,"2°")</f>
        <v>0</v>
      </c>
      <c r="H29" s="75">
        <f>COUNTIFS(ATEF_I!$B:$B,$B29,ATEF_I!$A:$A,"3°")+COUNTIFS(ATEF_II!$B:$B,$B29,ATEF_I!$A:$A,"3°")+COUNTIFS(ATEF_III!$B:$B,$B29,ATEF_I!$A:$A,"3°")+COUNTIFS(ATEF_IV!$B:$B,$B29,ATEF_I!$A:$A,"3°")+COUNTIFS(ATEF_V!$B:$B,$B29,ATEF_I!$A:$A,"3°")+COUNTIFS(ATEF_VI!$B:$B,$B29,ATEF_I!$A:$A,"3°")+COUNTIFS(ATEF_VII!$B:$B,$B29,ATEF_I!$A:$A,"3°")+COUNTIFS(ATEF_VIII!$B:$B,$B29,ATEF_I!$A:$A,"3°")+COUNTIFS(ATEF_IX!$B:$B,$B29,ATEF_I!$A:$A,"3°")+COUNTIFS(ATEF_X!$B:$B,$B29,ATEF_I!$A:$A,"3°")+COUNTIFS(ATEF_XI!$B:$B,$B29,ATEF_I!$A:$A,"3°")+COUNTIFS(ATEF_XII!$B:$B,$B29,ATEF_I!$A:$A,"3°")+COUNTIFS(ATEF_XIII!$B:$B,$B29,ATEF_I!$A:$A,"3°")+COUNTIFS(ATEF_XIV!$B:$B,$B29,ATEF_I!$A:$A,"3°")</f>
        <v>0</v>
      </c>
      <c r="I29" s="66">
        <f t="shared" si="1"/>
        <v>0</v>
      </c>
      <c r="J29" s="73">
        <v>0</v>
      </c>
      <c r="K29" s="75">
        <v>0</v>
      </c>
      <c r="L29" s="75">
        <v>0</v>
      </c>
      <c r="M29" s="66">
        <f t="shared" si="2"/>
        <v>2</v>
      </c>
      <c r="N29" s="73">
        <f t="shared" si="3"/>
        <v>0</v>
      </c>
      <c r="O29" s="75">
        <f>SUMIF(ATEF_I!$B:$B,$B29,ATEF_I!$C:$C)+SUMIF(ATEF_II!$B:$B,$B29,ATEF_II!$C:$C)+SUMIF(ATEF_III!$B:$B,$B29,ATEF_III!$C:$C)+SUMIF(ATEF_IV!$B:$B,$B29,ATEF_IV!$C:$C)+SUMIF(ATEF_V!$B:$B,$B29,ATEF_V!$C:$C)+SUMIF(ATEF_VI!$B:$B,$B29,ATEF_VI!$C:$C)+SUMIF(ATEF_VII!$B:$B,$B29,ATEF_VII!$C:$C)+SUMIF(ATEF_VIII!$B:$B,$B29,ATEF_VIII!$C:$C)+SUMIF(ATEF_IX!$B:$B,$B29,ATEF_IX!$C:$C)+SUMIF(ATEF_X!$B:$B,$B29,ATEF_X!$C:$C)+SUMIF(ATEF_XI!$B:$B,$B29,ATEF_XI!$C:$C)+SUMIF(ATEF_XII!$B:$B,$B29,ATEF_XII!$C:$C)+SUMIF(ATEF_XIII!$B:$B,$B29,ATEF_XIII!$C:$C)+SUMIF(ATEF_XIV!$B:$B,$B29,ATEF_XIV!$C:$C)</f>
        <v>0</v>
      </c>
      <c r="P29" s="75">
        <f>SUMIF(ATEF_I!$B:$B,$B29,ATEF_I!D:D)+SUMIF(ATEF_II!$B:$B,$B29,ATEF_II!D:D)+SUMIF(ATEF_III!$B:$B,$B29,ATEF_III!D:D)+SUMIF(ATEF_IV!$B:$B,$B29,ATEF_IV!D:D)+SUMIF(ATEF_V!$B:$B,$B29,ATEF_V!D:D)+SUMIF(ATEF_VI!$B:$B,$B29,ATEF_VI!D:D)+SUMIF(ATEF_VII!$B:$B,$B29,ATEF_VII!D:D)+SUMIF(ATEF_VIII!$B:$B,$B29,ATEF_VIII!D:D)+SUMIF(ATEF_IX!$B:$B,$B29,ATEF_IX!D:D)+SUMIF(ATEF_X!$B:$B,$B29,ATEF_X!D:D)+SUMIF(ATEF_XI!$B:$B,$B29,ATEF_XI!D:D)+SUMIF(ATEF_XII!$B:$B,$B29,ATEF_XII!D:D)+SUMIF(ATEF_XIII!$B:$B,$B29,ATEF_XIII!D:D)+SUMIF(ATEF_XIV!$B:$B,$B29,ATEF_XIV!D:D)</f>
        <v>0</v>
      </c>
      <c r="Q29" s="75">
        <f>SUMIF(ATEF_I!$B:$B,$B29,ATEF_I!E:E)+SUMIF(ATEF_II!$B:$B,$B29,ATEF_II!E:E)+SUMIF(ATEF_III!$B:$B,$B29,ATEF_III!E:E)+SUMIF(ATEF_IV!$B:$B,$B29,ATEF_IV!E:E)+SUMIF(ATEF_V!$B:$B,$B29,ATEF_V!E:E)+SUMIF(ATEF_VI!$B:$B,$B29,ATEF_VI!E:E)+SUMIF(ATEF_VII!$B:$B,$B29,ATEF_VII!E:E)+SUMIF(ATEF_VIII!$B:$B,$B29,ATEF_VIII!E:E)+SUMIF(ATEF_IX!$B:$B,$B29,ATEF_IX!E:E)+SUMIF(ATEF_X!$B:$B,$B29,ATEF_X!E:E)+SUMIF(ATEF_XI!$B:$B,$B29,ATEF_XI!E:E)+SUMIF(ATEF_XII!$B:$B,$B29,ATEF_XII!E:E)+SUMIF(ATEF_XIII!$B:$B,$B29,ATEF_XIII!E:E)+SUMIF(ATEF_XIV!$B:$B,$B29,ATEF_XIV!E:E)</f>
        <v>0</v>
      </c>
      <c r="R29" s="75">
        <f>SUMIF(ATEF_I!$B:$B,$B29,ATEF_I!F:F)+SUMIF(ATEF_II!$B:$B,$B29,ATEF_II!F:F)+SUMIF(ATEF_III!$B:$B,$B29,ATEF_III!F:F)+SUMIF(ATEF_IV!$B:$B,$B29,ATEF_IV!F:F)+SUMIF(ATEF_V!$B:$B,$B29,ATEF_V!F:F)+SUMIF(ATEF_VI!$B:$B,$B29,ATEF_VI!F:F)+SUMIF(ATEF_VII!$B:$B,$B29,ATEF_VII!F:F)+SUMIF(ATEF_VIII!$B:$B,$B29,ATEF_VIII!F:F)+SUMIF(ATEF_IX!$B:$B,$B29,ATEF_IX!F:F)+SUMIF(ATEF_X!$B:$B,$B29,ATEF_X!F:F)+SUMIF(ATEF_XI!$B:$B,$B29,ATEF_XI!F:F)+SUMIF(ATEF_XII!$B:$B,$B29,ATEF_XII!F:F)+SUMIF(ATEF_XIII!$B:$B,$B29,ATEF_XIII!F:F)+SUMIF(ATEF_XIV!$B:$B,$B29,ATEF_XIV!F:F)</f>
        <v>0</v>
      </c>
      <c r="S29" s="75">
        <f>SUMIF(ATEF_I!$B:$B,$B29,ATEF_I!G:G)+SUMIF(ATEF_II!$B:$B,$B29,ATEF_II!G:G)+SUMIF(ATEF_III!$B:$B,$B29,ATEF_III!G:G)+SUMIF(ATEF_IV!$B:$B,$B29,ATEF_IV!G:G)+SUMIF(ATEF_V!$B:$B,$B29,ATEF_V!G:G)+SUMIF(ATEF_VI!$B:$B,$B29,ATEF_VI!G:G)+SUMIF(ATEF_VII!$B:$B,$B29,ATEF_VII!G:G)+SUMIF(ATEF_VIII!$B:$B,$B29,ATEF_VIII!G:G)+SUMIF(ATEF_IX!$B:$B,$B29,ATEF_IX!G:G)+SUMIF(ATEF_X!$B:$B,$B29,ATEF_X!G:G)+SUMIF(ATEF_XI!$B:$B,$B29,ATEF_XI!G:G)+SUMIF(ATEF_XII!$B:$B,$B29,ATEF_XII!G:G)+SUMIF(ATEF_XIII!$B:$B,$B29,ATEF_XIII!G:G)+SUMIF(ATEF_XIV!$B:$B,$B29,ATEF_XIV!G:G)</f>
        <v>0</v>
      </c>
      <c r="T29" s="75">
        <f>SUMIF(ATEF_I!$B:$B,$B29,ATEF_I!H:H)+SUMIF(ATEF_II!$B:$B,$B29,ATEF_II!H:H)+SUMIF(ATEF_III!$B:$B,$B29,ATEF_III!H:H)+SUMIF(ATEF_IV!$B:$B,$B29,ATEF_IV!H:H)+SUMIF(ATEF_V!$B:$B,$B29,ATEF_V!H:H)+SUMIF(ATEF_VI!$B:$B,$B29,ATEF_VI!H:H)+SUMIF(ATEF_VII!$B:$B,$B29,ATEF_VII!H:H)+SUMIF(ATEF_VIII!$B:$B,$B29,ATEF_VIII!H:H)+SUMIF(ATEF_IX!$B:$B,$B29,ATEF_IX!H:H)+SUMIF(ATEF_X!$B:$B,$B29,ATEF_X!H:H)+SUMIF(ATEF_XI!$B:$B,$B29,ATEF_XI!H:H)+SUMIF(ATEF_XII!$B:$B,$B29,ATEF_XII!H:H)+SUMIF(ATEF_XIII!$B:$B,$B29,ATEF_XIII!H:H)+SUMIF(ATEF_XIV!$B:$B,$B29,ATEF_XIV!H:H)</f>
        <v>0</v>
      </c>
      <c r="U29" s="75">
        <f>SUMIF(ATEF_I!$B:$B,$B29,ATEF_I!I:I)+SUMIF(ATEF_II!$B:$B,$B29,ATEF_II!I:I)+SUMIF(ATEF_III!$B:$B,$B29,ATEF_III!I:I)+SUMIF(ATEF_IV!$B:$B,$B29,ATEF_IV!I:I)+SUMIF(ATEF_V!$B:$B,$B29,ATEF_V!I:I)+SUMIF(ATEF_VI!$B:$B,$B29,ATEF_VI!I:I)+SUMIF(ATEF_VII!$B:$B,$B29,ATEF_VII!I:I)+SUMIF(ATEF_VIII!$B:$B,$B29,ATEF_VIII!I:I)+SUMIF(ATEF_IX!$B:$B,$B29,ATEF_IX!I:I)+SUMIF(ATEF_X!$B:$B,$B29,ATEF_X!I:I)+SUMIF(ATEF_XI!$B:$B,$B29,ATEF_XI!I:I)+SUMIF(ATEF_XII!$B:$B,$B29,ATEF_XII!I:I)+SUMIF(ATEF_XIII!$B:$B,$B29,ATEF_XIII!I:I)+SUMIF(ATEF_XIV!$B:$B,$B29,ATEF_XIV!I:I)</f>
        <v>0</v>
      </c>
      <c r="V29" s="67">
        <f>SUMIF(ATEF_I!$B:$B,$B29,ATEF_I!J:J)+SUMIF(ATEF_II!$B:$B,$B29,ATEF_II!J:J)+SUMIF(ATEF_III!$B:$B,$B29,ATEF_III!J:J)+SUMIF(ATEF_IV!$B:$B,$B29,ATEF_IV!J:J)+SUMIF(ATEF_V!$B:$B,$B29,ATEF_V!J:J)+SUMIF(ATEF_VI!$B:$B,$B29,ATEF_VI!J:J)+SUMIF(ATEF_VII!$B:$B,$B29,ATEF_VII!J:J)+SUMIF(ATEF_VIII!$B:$B,$B29,ATEF_VIII!J:J)+SUMIF(ATEF_IX!$B:$B,$B29,ATEF_IX!J:J)+SUMIF(ATEF_X!$B:$B,$B29,ATEF_X!J:J)+SUMIF(ATEF_XI!$B:$B,$B29,ATEF_XI!J:J)+SUMIF(ATEF_XII!$B:$B,$B29,ATEF_XII!J:J)+SUMIF(ATEF_XIII!$B:$B,$B29,ATEF_XIII!J:J)+SUMIF(ATEF_XIV!$B:$B,$B29,ATEF_XIV!J:J)</f>
        <v>0</v>
      </c>
      <c r="W29" s="73">
        <f t="shared" si="4"/>
        <v>0</v>
      </c>
      <c r="X29" s="75">
        <f>COUNTIFS(ATEF_I!$B:$B,$B29,ATEF_I!$K:$K,1)+COUNTIFS(ATEF_II!$B:$B,$B29,ATEF_II!$K:$K,1)+COUNTIFS(ATEF_III!$B:$B,$B29,ATEF_III!$K:$K,1)+COUNTIFS(ATEF_IV!$B:$B,$B29,ATEF_IV!$K:$K,1)+COUNTIFS(ATEF_V!$B:$B,$B29,ATEF_V!$K:$K,1)+COUNTIFS(ATEF_VI!$B:$B,$B29,ATEF_VI!$K:$K,1)+COUNTIFS(ATEF_VII!$B:$B,$B29,ATEF_VII!$K:$K,1)+COUNTIFS(ATEF_VIII!$B:$B,$B29,ATEF_VIII!$K:$K,1)+COUNTIFS(ATEF_IX!$B:$B,$B29,ATEF_IX!$K:$K,1)+COUNTIFS(ATEF_X!$B:$B,$B29,ATEF_X!$K:$K,1)+COUNTIFS(ATEF_XI!$B:$B,$B29,ATEF_XI!$K:$K,1)+COUNTIFS(ATEF_XII!$B:$B,$B29,ATEF_XII!$K:$K,1)+COUNTIFS(ATEF_XIII!$B:$B,$B29,ATEF_XIII!$K:$K,1)+COUNTIFS(ATEF_XIV!$B:$B,$B29,ATEF_XIV!$K:$K,1)</f>
        <v>0</v>
      </c>
      <c r="Y29" s="75">
        <f>COUNTIFS(ATEF_I!$B:$B,$B29,ATEF_I!$K:$K,2)+COUNTIFS(ATEF_II!$B:$B,$B29,ATEF_II!$K:$K,2)+COUNTIFS(ATEF_III!$B:$B,$B29,ATEF_III!$K:$K,2)+COUNTIFS(ATEF_IV!$B:$B,$B29,ATEF_IV!$K:$K,2)+COUNTIFS(ATEF_V!$B:$B,$B29,ATEF_V!$K:$K,2)+COUNTIFS(ATEF_VI!$B:$B,$B29,ATEF_VI!$K:$K,2)+COUNTIFS(ATEF_VII!$B:$B,$B29,ATEF_VII!$K:$K,2)+COUNTIFS(ATEF_VIII!$B:$B,$B29,ATEF_VIII!$K:$K,2)+COUNTIFS(ATEF_IX!$B:$B,$B29,ATEF_IX!$K:$K,2)+COUNTIFS(ATEF_X!$B:$B,$B29,ATEF_X!$K:$K,2)+COUNTIFS(ATEF_XI!$B:$B,$B29,ATEF_XI!$K:$K,2)+COUNTIFS(ATEF_XII!$B:$B,$B29,ATEF_XII!$K:$K,2)+COUNTIFS(ATEF_XIII!$B:$B,$B29,ATEF_XIII!$K:$K,2)+COUNTIFS(ATEF_XIV!$B:$B,$B29,ATEF_XIV!$K:$K,2)</f>
        <v>0</v>
      </c>
      <c r="Z29" s="75">
        <f>COUNTIFS(ATEF_I!$B:$B,$B29,ATEF_I!$K:$K,3)+COUNTIFS(ATEF_II!$B:$B,$B29,ATEF_II!$K:$K,3)+COUNTIFS(ATEF_III!$B:$B,$B29,ATEF_III!$K:$K,3)+COUNTIFS(ATEF_IV!$B:$B,$B29,ATEF_IV!$K:$K,3)+COUNTIFS(ATEF_V!$B:$B,$B29,ATEF_V!$K:$K,3)+COUNTIFS(ATEF_VI!$B:$B,$B29,ATEF_VI!$K:$K,3)+COUNTIFS(ATEF_VII!$B:$B,$B29,ATEF_VII!$K:$K,3)+COUNTIFS(ATEF_VIII!$B:$B,$B29,ATEF_VIII!$K:$K,3)+COUNTIFS(ATEF_IX!$B:$B,$B29,ATEF_IX!$K:$K,3)+COUNTIFS(ATEF_X!$B:$B,$B29,ATEF_X!$K:$K,3)+COUNTIFS(ATEF_XI!$B:$B,$B29,ATEF_XI!$K:$K,3)+COUNTIFS(ATEF_XII!$B:$B,$B29,ATEF_XII!$K:$K,3)+COUNTIFS(ATEF_XIII!$B:$B,$B29,ATEF_XIII!$K:$K,3)+COUNTIFS(ATEF_XIV!$B:$B,$B29,ATEF_XIV!$K:$K,3)</f>
        <v>0</v>
      </c>
      <c r="AA29" s="75">
        <f>COUNTIFS(ATEF_I!$B:$B,$B29,ATEF_I!$K:$K,"&gt;3")+COUNTIFS(ATEF_II!$B:$B,$B29,ATEF_II!$K:$K,"&gt;3")+COUNTIFS(ATEF_III!$B:$B,$B29,ATEF_III!$K:$K,"&gt;3")+COUNTIFS(ATEF_IV!$B:$B,$B29,ATEF_IV!$K:$K,"&gt;3")+COUNTIFS(ATEF_V!$B:$B,$B29,ATEF_V!$K:$K,"&gt;3")+COUNTIFS(ATEF_VI!$B:$B,$B29,ATEF_VI!$K:$K,"&gt;3")+COUNTIFS(ATEF_VII!$B:$B,$B29,ATEF_VII!$K:$K,"&gt;3")+COUNTIFS(ATEF_VIII!$B:$B,$B29,ATEF_VIII!$K:$K,"&gt;3")+COUNTIFS(ATEF_IX!$B:$B,$B29,ATEF_IX!$K:$K,"&gt;3")+COUNTIFS(ATEF_X!$B:$B,$B29,ATEF_X!$K:$K,"&gt;3")+COUNTIFS(ATEF_XI!$B:$B,$B29,ATEF_XI!$K:$K,"&gt;3")+COUNTIFS(ATEF_XII!$B:$B,$B29,ATEF_XII!$K:$K,"&gt;3")+COUNTIFS(ATEF_XIII!$B:$B,$B29,ATEF_XIII!$K:$K,"&gt;3")+COUNTIFS(ATEF_XIV!$B:$B,$B29,ATEF_XIV!$K:$K,"&gt;3")</f>
        <v>0</v>
      </c>
      <c r="AB29" s="66">
        <f>COUNTIFS(ATEF_I!$B:$B,$B29,ATEF_I!$K:$K,"RIT")+COUNTIFS(ATEF_II!$B:$B,$B29,ATEF_II!$K:$K,"RIT")+COUNTIFS(ATEF_III!$B:$B,$B29,ATEF_III!$K:$K,"RIT")+COUNTIFS(ATEF_IV!$B:$B,$B29,ATEF_IV!$K:$K,"RIT")+COUNTIFS(ATEF_V!$B:$B,$B29,ATEF_V!$K:$K,"RIT")+COUNTIFS(ATEF_VI!$B:$B,$B29,ATEF_VI!$K:$K,"RIT")+COUNTIFS(ATEF_VII!$B:$B,$B29,ATEF_VII!$K:$K,"RIT")+COUNTIFS(ATEF_VIII!$B:$B,$B29,ATEF_VIII!$K:$K,"RIT")+COUNTIFS(ATEF_IX!$B:$B,$B29,ATEF_IX!$K:$K,"RIT")+COUNTIFS(ATEF_X!$B:$B,$B29,ATEF_X!$K:$K,"RIT")+COUNTIFS(ATEF_XI!$B:$B,$B29,ATEF_XI!$K:$K,"RIT")+COUNTIFS(ATEF_XII!$B:$B,$B29,ATEF_XII!$K:$K,"RIT")+COUNTIFS(ATEF_XIII!$B:$B,$B29,ATEF_XIII!$K:$K,"RIT")+COUNTIFS(ATEF_XIV!$B:$B,$B29,ATEF_XIV!$K:$K,"RIT")</f>
        <v>0</v>
      </c>
    </row>
    <row r="30" spans="1:28" x14ac:dyDescent="0.25">
      <c r="A30" s="68" t="s">
        <v>166</v>
      </c>
      <c r="B30" s="66" t="s">
        <v>20</v>
      </c>
      <c r="C30" s="73">
        <f>COUNTIF(ATEF_I!$6:$6,$B30)+COUNTIF(ATEF_II!$6:$6,$B30)+COUNTIF(ATEF_III!$6:$6,$B30)+COUNTIF(ATEF_IV!$6:$6,$B30)+COUNTIF(ATEF_V!$6:$6,$B30)+COUNTIF(ATEF_VI!$6:$6,$B30)+COUNTIF(ATEF_VII!$6:$6,$B30)+COUNTIF(ATEF_VIII!$6:$6,$B30)+COUNTIF(ATEF_IX!$6:$6,$B30)+COUNTIF(ATEF_X!$6:$6,$B30)+COUNTIF(ATEF_XI!$6:$6,$B30)+COUNTIF(ATEF_XII!$6:$6,$B30)+COUNTIF(ATEF_XIII!$6:$6,$B30)+COUNTIF(ATEF_XIV!$6:$6,$B30)</f>
        <v>1</v>
      </c>
      <c r="D30" s="75">
        <f>COUNTIF(ATEF_I!$B:$B,$B30)+COUNTIF(ATEF_II!$B:$B,$B30)+COUNTIF(ATEF_III!$B:$B,$B30)+COUNTIF(ATEF_IV!$B:$B,$B30)+COUNTIF(ATEF_V!$B:$B,$B30)+COUNTIF(ATEF_VI!$B:$B,$B30)+COUNTIF(ATEF_VII!$B:$B,$B30)+COUNTIF(ATEF_VIII!$B:$B,$B30)+COUNTIF(ATEF_IX!$B:$B,$B30)+COUNTIF(ATEF_X!$B:$B,$B30)+COUNTIF(ATEF_XI!$B:$B,$B30)+COUNTIF(ATEF_XII!$B:$B,$B30)+COUNTIF(ATEF_XIII!$B:$B,$B30)+COUNTIF(ATEF_XIV!$B:$B,$B30)</f>
        <v>1</v>
      </c>
      <c r="E30" s="67">
        <f t="shared" si="0"/>
        <v>0</v>
      </c>
      <c r="F30" s="73">
        <f>COUNTIFS(ATEF_I!$B:$B,$B30,ATEF_I!$A:$A,"1°")+COUNTIFS(ATEF_II!$B:$B,$B30,ATEF_I!$A:$A,"1°")+COUNTIFS(ATEF_III!$B:$B,$B30,ATEF_I!$A:$A,"1°")+COUNTIFS(ATEF_IV!$B:$B,$B30,ATEF_I!$A:$A,"1°")+COUNTIFS(ATEF_V!$B:$B,$B30,ATEF_I!$A:$A,"1°")+COUNTIFS(ATEF_VI!$B:$B,$B30,ATEF_I!$A:$A,"1°")+COUNTIFS(ATEF_VII!$B:$B,$B30,ATEF_I!$A:$A,"1°")+COUNTIFS(ATEF_VIII!$B:$B,$B30,ATEF_I!$A:$A,"1°")+COUNTIFS(ATEF_IX!$B:$B,$B30,ATEF_I!$A:$A,"1°")+COUNTIFS(ATEF_X!$B:$B,$B30,ATEF_I!$A:$A,"1°")+COUNTIFS(ATEF_XI!$B:$B,$B30,ATEF_I!$A:$A,"1°")+COUNTIFS(ATEF_XII!$B:$B,$B30,ATEF_I!$A:$A,"1°")+COUNTIFS(ATEF_XIII!$B:$B,$B30,ATEF_I!$A:$A,"1°")+COUNTIFS(ATEF_XIV!$B:$B,$B30,ATEF_I!$A:$A,"1°")</f>
        <v>0</v>
      </c>
      <c r="G30" s="75">
        <f>COUNTIFS(ATEF_I!$B:$B,$B30,ATEF_I!$A:$A,"2°")+COUNTIFS(ATEF_II!$B:$B,$B30,ATEF_I!$A:$A,"2°")+COUNTIFS(ATEF_III!$B:$B,$B30,ATEF_I!$A:$A,"2°")+COUNTIFS(ATEF_IV!$B:$B,$B30,ATEF_I!$A:$A,"2°")+COUNTIFS(ATEF_V!$B:$B,$B30,ATEF_I!$A:$A,"2°")+COUNTIFS(ATEF_VI!$B:$B,$B30,ATEF_I!$A:$A,"2°")+COUNTIFS(ATEF_VII!$B:$B,$B30,ATEF_I!$A:$A,"2°")+COUNTIFS(ATEF_VIII!$B:$B,$B30,ATEF_I!$A:$A,"2°")+COUNTIFS(ATEF_IX!$B:$B,$B30,ATEF_I!$A:$A,"2°")+COUNTIFS(ATEF_X!$B:$B,$B30,ATEF_I!$A:$A,"2°")+COUNTIFS(ATEF_XI!$B:$B,$B30,ATEF_I!$A:$A,"2°")+COUNTIFS(ATEF_XII!$B:$B,$B30,ATEF_I!$A:$A,"2°")+COUNTIFS(ATEF_XIII!$B:$B,$B30,ATEF_I!$A:$A,"2°")+COUNTIFS(ATEF_XIV!$B:$B,$B30,ATEF_I!$A:$A,"2°")</f>
        <v>0</v>
      </c>
      <c r="H30" s="75">
        <f>COUNTIFS(ATEF_I!$B:$B,$B30,ATEF_I!$A:$A,"3°")+COUNTIFS(ATEF_II!$B:$B,$B30,ATEF_I!$A:$A,"3°")+COUNTIFS(ATEF_III!$B:$B,$B30,ATEF_I!$A:$A,"3°")+COUNTIFS(ATEF_IV!$B:$B,$B30,ATEF_I!$A:$A,"3°")+COUNTIFS(ATEF_V!$B:$B,$B30,ATEF_I!$A:$A,"3°")+COUNTIFS(ATEF_VI!$B:$B,$B30,ATEF_I!$A:$A,"3°")+COUNTIFS(ATEF_VII!$B:$B,$B30,ATEF_I!$A:$A,"3°")+COUNTIFS(ATEF_VIII!$B:$B,$B30,ATEF_I!$A:$A,"3°")+COUNTIFS(ATEF_IX!$B:$B,$B30,ATEF_I!$A:$A,"3°")+COUNTIFS(ATEF_X!$B:$B,$B30,ATEF_I!$A:$A,"3°")+COUNTIFS(ATEF_XI!$B:$B,$B30,ATEF_I!$A:$A,"3°")+COUNTIFS(ATEF_XII!$B:$B,$B30,ATEF_I!$A:$A,"3°")+COUNTIFS(ATEF_XIII!$B:$B,$B30,ATEF_I!$A:$A,"3°")+COUNTIFS(ATEF_XIV!$B:$B,$B30,ATEF_I!$A:$A,"3°")</f>
        <v>0</v>
      </c>
      <c r="I30" s="66">
        <f t="shared" si="1"/>
        <v>1</v>
      </c>
      <c r="J30" s="73">
        <v>0</v>
      </c>
      <c r="K30" s="75">
        <v>1</v>
      </c>
      <c r="L30" s="75">
        <v>0</v>
      </c>
      <c r="M30" s="66">
        <f t="shared" si="2"/>
        <v>0</v>
      </c>
      <c r="N30" s="73">
        <f t="shared" si="3"/>
        <v>9</v>
      </c>
      <c r="O30" s="75">
        <f>SUMIF(ATEF_I!$B:$B,$B30,ATEF_I!$C:$C)+SUMIF(ATEF_II!$B:$B,$B30,ATEF_II!$C:$C)+SUMIF(ATEF_III!$B:$B,$B30,ATEF_III!$C:$C)+SUMIF(ATEF_IV!$B:$B,$B30,ATEF_IV!$C:$C)+SUMIF(ATEF_V!$B:$B,$B30,ATEF_V!$C:$C)+SUMIF(ATEF_VI!$B:$B,$B30,ATEF_VI!$C:$C)+SUMIF(ATEF_VII!$B:$B,$B30,ATEF_VII!$C:$C)+SUMIF(ATEF_VIII!$B:$B,$B30,ATEF_VIII!$C:$C)+SUMIF(ATEF_IX!$B:$B,$B30,ATEF_IX!$C:$C)+SUMIF(ATEF_X!$B:$B,$B30,ATEF_X!$C:$C)+SUMIF(ATEF_XI!$B:$B,$B30,ATEF_XI!$C:$C)+SUMIF(ATEF_XII!$B:$B,$B30,ATEF_XII!$C:$C)+SUMIF(ATEF_XIII!$B:$B,$B30,ATEF_XIII!$C:$C)+SUMIF(ATEF_XIV!$B:$B,$B30,ATEF_XIV!$C:$C)</f>
        <v>0</v>
      </c>
      <c r="P30" s="75">
        <f>SUMIF(ATEF_I!$B:$B,$B30,ATEF_I!D:D)+SUMIF(ATEF_II!$B:$B,$B30,ATEF_II!D:D)+SUMIF(ATEF_III!$B:$B,$B30,ATEF_III!D:D)+SUMIF(ATEF_IV!$B:$B,$B30,ATEF_IV!D:D)+SUMIF(ATEF_V!$B:$B,$B30,ATEF_V!D:D)+SUMIF(ATEF_VI!$B:$B,$B30,ATEF_VI!D:D)+SUMIF(ATEF_VII!$B:$B,$B30,ATEF_VII!D:D)+SUMIF(ATEF_VIII!$B:$B,$B30,ATEF_VIII!D:D)+SUMIF(ATEF_IX!$B:$B,$B30,ATEF_IX!D:D)+SUMIF(ATEF_X!$B:$B,$B30,ATEF_X!D:D)+SUMIF(ATEF_XI!$B:$B,$B30,ATEF_XI!D:D)+SUMIF(ATEF_XII!$B:$B,$B30,ATEF_XII!D:D)+SUMIF(ATEF_XIII!$B:$B,$B30,ATEF_XIII!D:D)+SUMIF(ATEF_XIV!$B:$B,$B30,ATEF_XIV!D:D)</f>
        <v>0</v>
      </c>
      <c r="Q30" s="75">
        <f>SUMIF(ATEF_I!$B:$B,$B30,ATEF_I!E:E)+SUMIF(ATEF_II!$B:$B,$B30,ATEF_II!E:E)+SUMIF(ATEF_III!$B:$B,$B30,ATEF_III!E:E)+SUMIF(ATEF_IV!$B:$B,$B30,ATEF_IV!E:E)+SUMIF(ATEF_V!$B:$B,$B30,ATEF_V!E:E)+SUMIF(ATEF_VI!$B:$B,$B30,ATEF_VI!E:E)+SUMIF(ATEF_VII!$B:$B,$B30,ATEF_VII!E:E)+SUMIF(ATEF_VIII!$B:$B,$B30,ATEF_VIII!E:E)+SUMIF(ATEF_IX!$B:$B,$B30,ATEF_IX!E:E)+SUMIF(ATEF_X!$B:$B,$B30,ATEF_X!E:E)+SUMIF(ATEF_XI!$B:$B,$B30,ATEF_XI!E:E)+SUMIF(ATEF_XII!$B:$B,$B30,ATEF_XII!E:E)+SUMIF(ATEF_XIII!$B:$B,$B30,ATEF_XIII!E:E)+SUMIF(ATEF_XIV!$B:$B,$B30,ATEF_XIV!E:E)</f>
        <v>0</v>
      </c>
      <c r="R30" s="75">
        <f>SUMIF(ATEF_I!$B:$B,$B30,ATEF_I!F:F)+SUMIF(ATEF_II!$B:$B,$B30,ATEF_II!F:F)+SUMIF(ATEF_III!$B:$B,$B30,ATEF_III!F:F)+SUMIF(ATEF_IV!$B:$B,$B30,ATEF_IV!F:F)+SUMIF(ATEF_V!$B:$B,$B30,ATEF_V!F:F)+SUMIF(ATEF_VI!$B:$B,$B30,ATEF_VI!F:F)+SUMIF(ATEF_VII!$B:$B,$B30,ATEF_VII!F:F)+SUMIF(ATEF_VIII!$B:$B,$B30,ATEF_VIII!F:F)+SUMIF(ATEF_IX!$B:$B,$B30,ATEF_IX!F:F)+SUMIF(ATEF_X!$B:$B,$B30,ATEF_X!F:F)+SUMIF(ATEF_XI!$B:$B,$B30,ATEF_XI!F:F)+SUMIF(ATEF_XII!$B:$B,$B30,ATEF_XII!F:F)+SUMIF(ATEF_XIII!$B:$B,$B30,ATEF_XIII!F:F)+SUMIF(ATEF_XIV!$B:$B,$B30,ATEF_XIV!F:F)</f>
        <v>0</v>
      </c>
      <c r="S30" s="75">
        <f>SUMIF(ATEF_I!$B:$B,$B30,ATEF_I!G:G)+SUMIF(ATEF_II!$B:$B,$B30,ATEF_II!G:G)+SUMIF(ATEF_III!$B:$B,$B30,ATEF_III!G:G)+SUMIF(ATEF_IV!$B:$B,$B30,ATEF_IV!G:G)+SUMIF(ATEF_V!$B:$B,$B30,ATEF_V!G:G)+SUMIF(ATEF_VI!$B:$B,$B30,ATEF_VI!G:G)+SUMIF(ATEF_VII!$B:$B,$B30,ATEF_VII!G:G)+SUMIF(ATEF_VIII!$B:$B,$B30,ATEF_VIII!G:G)+SUMIF(ATEF_IX!$B:$B,$B30,ATEF_IX!G:G)+SUMIF(ATEF_X!$B:$B,$B30,ATEF_X!G:G)+SUMIF(ATEF_XI!$B:$B,$B30,ATEF_XI!G:G)+SUMIF(ATEF_XII!$B:$B,$B30,ATEF_XII!G:G)+SUMIF(ATEF_XIII!$B:$B,$B30,ATEF_XIII!G:G)+SUMIF(ATEF_XIV!$B:$B,$B30,ATEF_XIV!G:G)</f>
        <v>0</v>
      </c>
      <c r="T30" s="75">
        <f>SUMIF(ATEF_I!$B:$B,$B30,ATEF_I!H:H)+SUMIF(ATEF_II!$B:$B,$B30,ATEF_II!H:H)+SUMIF(ATEF_III!$B:$B,$B30,ATEF_III!H:H)+SUMIF(ATEF_IV!$B:$B,$B30,ATEF_IV!H:H)+SUMIF(ATEF_V!$B:$B,$B30,ATEF_V!H:H)+SUMIF(ATEF_VI!$B:$B,$B30,ATEF_VI!H:H)+SUMIF(ATEF_VII!$B:$B,$B30,ATEF_VII!H:H)+SUMIF(ATEF_VIII!$B:$B,$B30,ATEF_VIII!H:H)+SUMIF(ATEF_IX!$B:$B,$B30,ATEF_IX!H:H)+SUMIF(ATEF_X!$B:$B,$B30,ATEF_X!H:H)+SUMIF(ATEF_XI!$B:$B,$B30,ATEF_XI!H:H)+SUMIF(ATEF_XII!$B:$B,$B30,ATEF_XII!H:H)+SUMIF(ATEF_XIII!$B:$B,$B30,ATEF_XIII!H:H)+SUMIF(ATEF_XIV!$B:$B,$B30,ATEF_XIV!H:H)</f>
        <v>0</v>
      </c>
      <c r="U30" s="75">
        <f>SUMIF(ATEF_I!$B:$B,$B30,ATEF_I!I:I)+SUMIF(ATEF_II!$B:$B,$B30,ATEF_II!I:I)+SUMIF(ATEF_III!$B:$B,$B30,ATEF_III!I:I)+SUMIF(ATEF_IV!$B:$B,$B30,ATEF_IV!I:I)+SUMIF(ATEF_V!$B:$B,$B30,ATEF_V!I:I)+SUMIF(ATEF_VI!$B:$B,$B30,ATEF_VI!I:I)+SUMIF(ATEF_VII!$B:$B,$B30,ATEF_VII!I:I)+SUMIF(ATEF_VIII!$B:$B,$B30,ATEF_VIII!I:I)+SUMIF(ATEF_IX!$B:$B,$B30,ATEF_IX!I:I)+SUMIF(ATEF_X!$B:$B,$B30,ATEF_X!I:I)+SUMIF(ATEF_XI!$B:$B,$B30,ATEF_XI!I:I)+SUMIF(ATEF_XII!$B:$B,$B30,ATEF_XII!I:I)+SUMIF(ATEF_XIII!$B:$B,$B30,ATEF_XIII!I:I)+SUMIF(ATEF_XIV!$B:$B,$B30,ATEF_XIV!I:I)</f>
        <v>8</v>
      </c>
      <c r="V30" s="67">
        <f>SUMIF(ATEF_I!$B:$B,$B30,ATEF_I!J:J)+SUMIF(ATEF_II!$B:$B,$B30,ATEF_II!J:J)+SUMIF(ATEF_III!$B:$B,$B30,ATEF_III!J:J)+SUMIF(ATEF_IV!$B:$B,$B30,ATEF_IV!J:J)+SUMIF(ATEF_V!$B:$B,$B30,ATEF_V!J:J)+SUMIF(ATEF_VI!$B:$B,$B30,ATEF_VI!J:J)+SUMIF(ATEF_VII!$B:$B,$B30,ATEF_VII!J:J)+SUMIF(ATEF_VIII!$B:$B,$B30,ATEF_VIII!J:J)+SUMIF(ATEF_IX!$B:$B,$B30,ATEF_IX!J:J)+SUMIF(ATEF_X!$B:$B,$B30,ATEF_X!J:J)+SUMIF(ATEF_XI!$B:$B,$B30,ATEF_XI!J:J)+SUMIF(ATEF_XII!$B:$B,$B30,ATEF_XII!J:J)+SUMIF(ATEF_XIII!$B:$B,$B30,ATEF_XIII!J:J)+SUMIF(ATEF_XIV!$B:$B,$B30,ATEF_XIV!J:J)</f>
        <v>1</v>
      </c>
      <c r="W30" s="73">
        <f t="shared" si="4"/>
        <v>1</v>
      </c>
      <c r="X30" s="75">
        <f>COUNTIFS(ATEF_I!$B:$B,$B30,ATEF_I!$K:$K,1)+COUNTIFS(ATEF_II!$B:$B,$B30,ATEF_II!$K:$K,1)+COUNTIFS(ATEF_III!$B:$B,$B30,ATEF_III!$K:$K,1)+COUNTIFS(ATEF_IV!$B:$B,$B30,ATEF_IV!$K:$K,1)+COUNTIFS(ATEF_V!$B:$B,$B30,ATEF_V!$K:$K,1)+COUNTIFS(ATEF_VI!$B:$B,$B30,ATEF_VI!$K:$K,1)+COUNTIFS(ATEF_VII!$B:$B,$B30,ATEF_VII!$K:$K,1)+COUNTIFS(ATEF_VIII!$B:$B,$B30,ATEF_VIII!$K:$K,1)+COUNTIFS(ATEF_IX!$B:$B,$B30,ATEF_IX!$K:$K,1)+COUNTIFS(ATEF_X!$B:$B,$B30,ATEF_X!$K:$K,1)+COUNTIFS(ATEF_XI!$B:$B,$B30,ATEF_XI!$K:$K,1)+COUNTIFS(ATEF_XII!$B:$B,$B30,ATEF_XII!$K:$K,1)+COUNTIFS(ATEF_XIII!$B:$B,$B30,ATEF_XIII!$K:$K,1)+COUNTIFS(ATEF_XIV!$B:$B,$B30,ATEF_XIV!$K:$K,1)</f>
        <v>0</v>
      </c>
      <c r="Y30" s="75">
        <f>COUNTIFS(ATEF_I!$B:$B,$B30,ATEF_I!$K:$K,2)+COUNTIFS(ATEF_II!$B:$B,$B30,ATEF_II!$K:$K,2)+COUNTIFS(ATEF_III!$B:$B,$B30,ATEF_III!$K:$K,2)+COUNTIFS(ATEF_IV!$B:$B,$B30,ATEF_IV!$K:$K,2)+COUNTIFS(ATEF_V!$B:$B,$B30,ATEF_V!$K:$K,2)+COUNTIFS(ATEF_VI!$B:$B,$B30,ATEF_VI!$K:$K,2)+COUNTIFS(ATEF_VII!$B:$B,$B30,ATEF_VII!$K:$K,2)+COUNTIFS(ATEF_VIII!$B:$B,$B30,ATEF_VIII!$K:$K,2)+COUNTIFS(ATEF_IX!$B:$B,$B30,ATEF_IX!$K:$K,2)+COUNTIFS(ATEF_X!$B:$B,$B30,ATEF_X!$K:$K,2)+COUNTIFS(ATEF_XI!$B:$B,$B30,ATEF_XI!$K:$K,2)+COUNTIFS(ATEF_XII!$B:$B,$B30,ATEF_XII!$K:$K,2)+COUNTIFS(ATEF_XIII!$B:$B,$B30,ATEF_XIII!$K:$K,2)+COUNTIFS(ATEF_XIV!$B:$B,$B30,ATEF_XIV!$K:$K,2)</f>
        <v>0</v>
      </c>
      <c r="Z30" s="75">
        <f>COUNTIFS(ATEF_I!$B:$B,$B30,ATEF_I!$K:$K,3)+COUNTIFS(ATEF_II!$B:$B,$B30,ATEF_II!$K:$K,3)+COUNTIFS(ATEF_III!$B:$B,$B30,ATEF_III!$K:$K,3)+COUNTIFS(ATEF_IV!$B:$B,$B30,ATEF_IV!$K:$K,3)+COUNTIFS(ATEF_V!$B:$B,$B30,ATEF_V!$K:$K,3)+COUNTIFS(ATEF_VI!$B:$B,$B30,ATEF_VI!$K:$K,3)+COUNTIFS(ATEF_VII!$B:$B,$B30,ATEF_VII!$K:$K,3)+COUNTIFS(ATEF_VIII!$B:$B,$B30,ATEF_VIII!$K:$K,3)+COUNTIFS(ATEF_IX!$B:$B,$B30,ATEF_IX!$K:$K,3)+COUNTIFS(ATEF_X!$B:$B,$B30,ATEF_X!$K:$K,3)+COUNTIFS(ATEF_XI!$B:$B,$B30,ATEF_XI!$K:$K,3)+COUNTIFS(ATEF_XII!$B:$B,$B30,ATEF_XII!$K:$K,3)+COUNTIFS(ATEF_XIII!$B:$B,$B30,ATEF_XIII!$K:$K,3)+COUNTIFS(ATEF_XIV!$B:$B,$B30,ATEF_XIV!$K:$K,3)</f>
        <v>0</v>
      </c>
      <c r="AA30" s="75">
        <f>COUNTIFS(ATEF_I!$B:$B,$B30,ATEF_I!$K:$K,"&gt;3")+COUNTIFS(ATEF_II!$B:$B,$B30,ATEF_II!$K:$K,"&gt;3")+COUNTIFS(ATEF_III!$B:$B,$B30,ATEF_III!$K:$K,"&gt;3")+COUNTIFS(ATEF_IV!$B:$B,$B30,ATEF_IV!$K:$K,"&gt;3")+COUNTIFS(ATEF_V!$B:$B,$B30,ATEF_V!$K:$K,"&gt;3")+COUNTIFS(ATEF_VI!$B:$B,$B30,ATEF_VI!$K:$K,"&gt;3")+COUNTIFS(ATEF_VII!$B:$B,$B30,ATEF_VII!$K:$K,"&gt;3")+COUNTIFS(ATEF_VIII!$B:$B,$B30,ATEF_VIII!$K:$K,"&gt;3")+COUNTIFS(ATEF_IX!$B:$B,$B30,ATEF_IX!$K:$K,"&gt;3")+COUNTIFS(ATEF_X!$B:$B,$B30,ATEF_X!$K:$K,"&gt;3")+COUNTIFS(ATEF_XI!$B:$B,$B30,ATEF_XI!$K:$K,"&gt;3")+COUNTIFS(ATEF_XII!$B:$B,$B30,ATEF_XII!$K:$K,"&gt;3")+COUNTIFS(ATEF_XIII!$B:$B,$B30,ATEF_XIII!$K:$K,"&gt;3")+COUNTIFS(ATEF_XIV!$B:$B,$B30,ATEF_XIV!$K:$K,"&gt;3")</f>
        <v>1</v>
      </c>
      <c r="AB30" s="66">
        <f>COUNTIFS(ATEF_I!$B:$B,$B30,ATEF_I!$K:$K,"RIT")+COUNTIFS(ATEF_II!$B:$B,$B30,ATEF_II!$K:$K,"RIT")+COUNTIFS(ATEF_III!$B:$B,$B30,ATEF_III!$K:$K,"RIT")+COUNTIFS(ATEF_IV!$B:$B,$B30,ATEF_IV!$K:$K,"RIT")+COUNTIFS(ATEF_V!$B:$B,$B30,ATEF_V!$K:$K,"RIT")+COUNTIFS(ATEF_VI!$B:$B,$B30,ATEF_VI!$K:$K,"RIT")+COUNTIFS(ATEF_VII!$B:$B,$B30,ATEF_VII!$K:$K,"RIT")+COUNTIFS(ATEF_VIII!$B:$B,$B30,ATEF_VIII!$K:$K,"RIT")+COUNTIFS(ATEF_IX!$B:$B,$B30,ATEF_IX!$K:$K,"RIT")+COUNTIFS(ATEF_X!$B:$B,$B30,ATEF_X!$K:$K,"RIT")+COUNTIFS(ATEF_XI!$B:$B,$B30,ATEF_XI!$K:$K,"RIT")+COUNTIFS(ATEF_XII!$B:$B,$B30,ATEF_XII!$K:$K,"RIT")+COUNTIFS(ATEF_XIII!$B:$B,$B30,ATEF_XIII!$K:$K,"RIT")+COUNTIFS(ATEF_XIV!$B:$B,$B30,ATEF_XIV!$K:$K,"RIT")</f>
        <v>0</v>
      </c>
    </row>
    <row r="31" spans="1:28" x14ac:dyDescent="0.25">
      <c r="A31" s="68" t="s">
        <v>184</v>
      </c>
      <c r="B31" s="66" t="s">
        <v>118</v>
      </c>
      <c r="C31" s="73">
        <f>COUNTIF(ATEF_I!$6:$6,$B31)+COUNTIF(ATEF_II!$6:$6,$B31)+COUNTIF(ATEF_III!$6:$6,$B31)+COUNTIF(ATEF_IV!$6:$6,$B31)+COUNTIF(ATEF_V!$6:$6,$B31)+COUNTIF(ATEF_VI!$6:$6,$B31)+COUNTIF(ATEF_VII!$6:$6,$B31)+COUNTIF(ATEF_VIII!$6:$6,$B31)+COUNTIF(ATEF_IX!$6:$6,$B31)+COUNTIF(ATEF_X!$6:$6,$B31)+COUNTIF(ATEF_XI!$6:$6,$B31)+COUNTIF(ATEF_XII!$6:$6,$B31)+COUNTIF(ATEF_XIII!$6:$6,$B31)+COUNTIF(ATEF_XIV!$6:$6,$B31)</f>
        <v>1</v>
      </c>
      <c r="D31" s="75">
        <f>COUNTIF(ATEF_I!$B:$B,$B31)+COUNTIF(ATEF_II!$B:$B,$B31)+COUNTIF(ATEF_III!$B:$B,$B31)+COUNTIF(ATEF_IV!$B:$B,$B31)+COUNTIF(ATEF_V!$B:$B,$B31)+COUNTIF(ATEF_VI!$B:$B,$B31)+COUNTIF(ATEF_VII!$B:$B,$B31)+COUNTIF(ATEF_VIII!$B:$B,$B31)+COUNTIF(ATEF_IX!$B:$B,$B31)+COUNTIF(ATEF_X!$B:$B,$B31)+COUNTIF(ATEF_XI!$B:$B,$B31)+COUNTIF(ATEF_XII!$B:$B,$B31)+COUNTIF(ATEF_XIII!$B:$B,$B31)+COUNTIF(ATEF_XIV!$B:$B,$B31)</f>
        <v>1</v>
      </c>
      <c r="E31" s="67">
        <f t="shared" si="0"/>
        <v>0</v>
      </c>
      <c r="F31" s="73">
        <f>COUNTIFS(ATEF_I!$B:$B,$B31,ATEF_I!$A:$A,"1°")+COUNTIFS(ATEF_II!$B:$B,$B31,ATEF_I!$A:$A,"1°")+COUNTIFS(ATEF_III!$B:$B,$B31,ATEF_I!$A:$A,"1°")+COUNTIFS(ATEF_IV!$B:$B,$B31,ATEF_I!$A:$A,"1°")+COUNTIFS(ATEF_V!$B:$B,$B31,ATEF_I!$A:$A,"1°")+COUNTIFS(ATEF_VI!$B:$B,$B31,ATEF_I!$A:$A,"1°")+COUNTIFS(ATEF_VII!$B:$B,$B31,ATEF_I!$A:$A,"1°")+COUNTIFS(ATEF_VIII!$B:$B,$B31,ATEF_I!$A:$A,"1°")+COUNTIFS(ATEF_IX!$B:$B,$B31,ATEF_I!$A:$A,"1°")+COUNTIFS(ATEF_X!$B:$B,$B31,ATEF_I!$A:$A,"1°")+COUNTIFS(ATEF_XI!$B:$B,$B31,ATEF_I!$A:$A,"1°")+COUNTIFS(ATEF_XII!$B:$B,$B31,ATEF_I!$A:$A,"1°")+COUNTIFS(ATEF_XIII!$B:$B,$B31,ATEF_I!$A:$A,"1°")+COUNTIFS(ATEF_XIV!$B:$B,$B31,ATEF_I!$A:$A,"1°")</f>
        <v>0</v>
      </c>
      <c r="G31" s="75">
        <f>COUNTIFS(ATEF_I!$B:$B,$B31,ATEF_I!$A:$A,"2°")+COUNTIFS(ATEF_II!$B:$B,$B31,ATEF_I!$A:$A,"2°")+COUNTIFS(ATEF_III!$B:$B,$B31,ATEF_I!$A:$A,"2°")+COUNTIFS(ATEF_IV!$B:$B,$B31,ATEF_I!$A:$A,"2°")+COUNTIFS(ATEF_V!$B:$B,$B31,ATEF_I!$A:$A,"2°")+COUNTIFS(ATEF_VI!$B:$B,$B31,ATEF_I!$A:$A,"2°")+COUNTIFS(ATEF_VII!$B:$B,$B31,ATEF_I!$A:$A,"2°")+COUNTIFS(ATEF_VIII!$B:$B,$B31,ATEF_I!$A:$A,"2°")+COUNTIFS(ATEF_IX!$B:$B,$B31,ATEF_I!$A:$A,"2°")+COUNTIFS(ATEF_X!$B:$B,$B31,ATEF_I!$A:$A,"2°")+COUNTIFS(ATEF_XI!$B:$B,$B31,ATEF_I!$A:$A,"2°")+COUNTIFS(ATEF_XII!$B:$B,$B31,ATEF_I!$A:$A,"2°")+COUNTIFS(ATEF_XIII!$B:$B,$B31,ATEF_I!$A:$A,"2°")+COUNTIFS(ATEF_XIV!$B:$B,$B31,ATEF_I!$A:$A,"2°")</f>
        <v>0</v>
      </c>
      <c r="H31" s="75">
        <f>COUNTIFS(ATEF_I!$B:$B,$B31,ATEF_I!$A:$A,"3°")+COUNTIFS(ATEF_II!$B:$B,$B31,ATEF_I!$A:$A,"3°")+COUNTIFS(ATEF_III!$B:$B,$B31,ATEF_I!$A:$A,"3°")+COUNTIFS(ATEF_IV!$B:$B,$B31,ATEF_I!$A:$A,"3°")+COUNTIFS(ATEF_V!$B:$B,$B31,ATEF_I!$A:$A,"3°")+COUNTIFS(ATEF_VI!$B:$B,$B31,ATEF_I!$A:$A,"3°")+COUNTIFS(ATEF_VII!$B:$B,$B31,ATEF_I!$A:$A,"3°")+COUNTIFS(ATEF_VIII!$B:$B,$B31,ATEF_I!$A:$A,"3°")+COUNTIFS(ATEF_IX!$B:$B,$B31,ATEF_I!$A:$A,"3°")+COUNTIFS(ATEF_X!$B:$B,$B31,ATEF_I!$A:$A,"3°")+COUNTIFS(ATEF_XI!$B:$B,$B31,ATEF_I!$A:$A,"3°")+COUNTIFS(ATEF_XII!$B:$B,$B31,ATEF_I!$A:$A,"3°")+COUNTIFS(ATEF_XIII!$B:$B,$B31,ATEF_I!$A:$A,"3°")+COUNTIFS(ATEF_XIV!$B:$B,$B31,ATEF_I!$A:$A,"3°")</f>
        <v>0</v>
      </c>
      <c r="I31" s="66">
        <f t="shared" si="1"/>
        <v>1</v>
      </c>
      <c r="J31" s="73">
        <v>0</v>
      </c>
      <c r="K31" s="75">
        <v>0</v>
      </c>
      <c r="L31" s="75">
        <v>0</v>
      </c>
      <c r="M31" s="66">
        <f t="shared" si="2"/>
        <v>1</v>
      </c>
      <c r="N31" s="73">
        <f t="shared" si="3"/>
        <v>12</v>
      </c>
      <c r="O31" s="75">
        <f>SUMIF(ATEF_I!$B:$B,$B31,ATEF_I!$C:$C)+SUMIF(ATEF_II!$B:$B,$B31,ATEF_II!$C:$C)+SUMIF(ATEF_III!$B:$B,$B31,ATEF_III!$C:$C)+SUMIF(ATEF_IV!$B:$B,$B31,ATEF_IV!$C:$C)+SUMIF(ATEF_V!$B:$B,$B31,ATEF_V!$C:$C)+SUMIF(ATEF_VI!$B:$B,$B31,ATEF_VI!$C:$C)+SUMIF(ATEF_VII!$B:$B,$B31,ATEF_VII!$C:$C)+SUMIF(ATEF_VIII!$B:$B,$B31,ATEF_VIII!$C:$C)+SUMIF(ATEF_IX!$B:$B,$B31,ATEF_IX!$C:$C)+SUMIF(ATEF_X!$B:$B,$B31,ATEF_X!$C:$C)+SUMIF(ATEF_XI!$B:$B,$B31,ATEF_XI!$C:$C)+SUMIF(ATEF_XII!$B:$B,$B31,ATEF_XII!$C:$C)+SUMIF(ATEF_XIII!$B:$B,$B31,ATEF_XIII!$C:$C)+SUMIF(ATEF_XIV!$B:$B,$B31,ATEF_XIV!$C:$C)</f>
        <v>0</v>
      </c>
      <c r="P31" s="75">
        <f>SUMIF(ATEF_I!$B:$B,$B31,ATEF_I!D:D)+SUMIF(ATEF_II!$B:$B,$B31,ATEF_II!D:D)+SUMIF(ATEF_III!$B:$B,$B31,ATEF_III!D:D)+SUMIF(ATEF_IV!$B:$B,$B31,ATEF_IV!D:D)+SUMIF(ATEF_V!$B:$B,$B31,ATEF_V!D:D)+SUMIF(ATEF_VI!$B:$B,$B31,ATEF_VI!D:D)+SUMIF(ATEF_VII!$B:$B,$B31,ATEF_VII!D:D)+SUMIF(ATEF_VIII!$B:$B,$B31,ATEF_VIII!D:D)+SUMIF(ATEF_IX!$B:$B,$B31,ATEF_IX!D:D)+SUMIF(ATEF_X!$B:$B,$B31,ATEF_X!D:D)+SUMIF(ATEF_XI!$B:$B,$B31,ATEF_XI!D:D)+SUMIF(ATEF_XII!$B:$B,$B31,ATEF_XII!D:D)+SUMIF(ATEF_XIII!$B:$B,$B31,ATEF_XIII!D:D)+SUMIF(ATEF_XIV!$B:$B,$B31,ATEF_XIV!D:D)</f>
        <v>0</v>
      </c>
      <c r="Q31" s="75">
        <f>SUMIF(ATEF_I!$B:$B,$B31,ATEF_I!E:E)+SUMIF(ATEF_II!$B:$B,$B31,ATEF_II!E:E)+SUMIF(ATEF_III!$B:$B,$B31,ATEF_III!E:E)+SUMIF(ATEF_IV!$B:$B,$B31,ATEF_IV!E:E)+SUMIF(ATEF_V!$B:$B,$B31,ATEF_V!E:E)+SUMIF(ATEF_VI!$B:$B,$B31,ATEF_VI!E:E)+SUMIF(ATEF_VII!$B:$B,$B31,ATEF_VII!E:E)+SUMIF(ATEF_VIII!$B:$B,$B31,ATEF_VIII!E:E)+SUMIF(ATEF_IX!$B:$B,$B31,ATEF_IX!E:E)+SUMIF(ATEF_X!$B:$B,$B31,ATEF_X!E:E)+SUMIF(ATEF_XI!$B:$B,$B31,ATEF_XI!E:E)+SUMIF(ATEF_XII!$B:$B,$B31,ATEF_XII!E:E)+SUMIF(ATEF_XIII!$B:$B,$B31,ATEF_XIII!E:E)+SUMIF(ATEF_XIV!$B:$B,$B31,ATEF_XIV!E:E)</f>
        <v>0</v>
      </c>
      <c r="R31" s="75">
        <f>SUMIF(ATEF_I!$B:$B,$B31,ATEF_I!F:F)+SUMIF(ATEF_II!$B:$B,$B31,ATEF_II!F:F)+SUMIF(ATEF_III!$B:$B,$B31,ATEF_III!F:F)+SUMIF(ATEF_IV!$B:$B,$B31,ATEF_IV!F:F)+SUMIF(ATEF_V!$B:$B,$B31,ATEF_V!F:F)+SUMIF(ATEF_VI!$B:$B,$B31,ATEF_VI!F:F)+SUMIF(ATEF_VII!$B:$B,$B31,ATEF_VII!F:F)+SUMIF(ATEF_VIII!$B:$B,$B31,ATEF_VIII!F:F)+SUMIF(ATEF_IX!$B:$B,$B31,ATEF_IX!F:F)+SUMIF(ATEF_X!$B:$B,$B31,ATEF_X!F:F)+SUMIF(ATEF_XI!$B:$B,$B31,ATEF_XI!F:F)+SUMIF(ATEF_XII!$B:$B,$B31,ATEF_XII!F:F)+SUMIF(ATEF_XIII!$B:$B,$B31,ATEF_XIII!F:F)+SUMIF(ATEF_XIV!$B:$B,$B31,ATEF_XIV!F:F)</f>
        <v>1</v>
      </c>
      <c r="S31" s="75">
        <f>SUMIF(ATEF_I!$B:$B,$B31,ATEF_I!G:G)+SUMIF(ATEF_II!$B:$B,$B31,ATEF_II!G:G)+SUMIF(ATEF_III!$B:$B,$B31,ATEF_III!G:G)+SUMIF(ATEF_IV!$B:$B,$B31,ATEF_IV!G:G)+SUMIF(ATEF_V!$B:$B,$B31,ATEF_V!G:G)+SUMIF(ATEF_VI!$B:$B,$B31,ATEF_VI!G:G)+SUMIF(ATEF_VII!$B:$B,$B31,ATEF_VII!G:G)+SUMIF(ATEF_VIII!$B:$B,$B31,ATEF_VIII!G:G)+SUMIF(ATEF_IX!$B:$B,$B31,ATEF_IX!G:G)+SUMIF(ATEF_X!$B:$B,$B31,ATEF_X!G:G)+SUMIF(ATEF_XI!$B:$B,$B31,ATEF_XI!G:G)+SUMIF(ATEF_XII!$B:$B,$B31,ATEF_XII!G:G)+SUMIF(ATEF_XIII!$B:$B,$B31,ATEF_XIII!G:G)+SUMIF(ATEF_XIV!$B:$B,$B31,ATEF_XIV!G:G)</f>
        <v>4</v>
      </c>
      <c r="T31" s="75">
        <f>SUMIF(ATEF_I!$B:$B,$B31,ATEF_I!H:H)+SUMIF(ATEF_II!$B:$B,$B31,ATEF_II!H:H)+SUMIF(ATEF_III!$B:$B,$B31,ATEF_III!H:H)+SUMIF(ATEF_IV!$B:$B,$B31,ATEF_IV!H:H)+SUMIF(ATEF_V!$B:$B,$B31,ATEF_V!H:H)+SUMIF(ATEF_VI!$B:$B,$B31,ATEF_VI!H:H)+SUMIF(ATEF_VII!$B:$B,$B31,ATEF_VII!H:H)+SUMIF(ATEF_VIII!$B:$B,$B31,ATEF_VIII!H:H)+SUMIF(ATEF_IX!$B:$B,$B31,ATEF_IX!H:H)+SUMIF(ATEF_X!$B:$B,$B31,ATEF_X!H:H)+SUMIF(ATEF_XI!$B:$B,$B31,ATEF_XI!H:H)+SUMIF(ATEF_XII!$B:$B,$B31,ATEF_XII!H:H)+SUMIF(ATEF_XIII!$B:$B,$B31,ATEF_XIII!H:H)+SUMIF(ATEF_XIV!$B:$B,$B31,ATEF_XIV!H:H)</f>
        <v>2</v>
      </c>
      <c r="U31" s="75">
        <f>SUMIF(ATEF_I!$B:$B,$B31,ATEF_I!I:I)+SUMIF(ATEF_II!$B:$B,$B31,ATEF_II!I:I)+SUMIF(ATEF_III!$B:$B,$B31,ATEF_III!I:I)+SUMIF(ATEF_IV!$B:$B,$B31,ATEF_IV!I:I)+SUMIF(ATEF_V!$B:$B,$B31,ATEF_V!I:I)+SUMIF(ATEF_VI!$B:$B,$B31,ATEF_VI!I:I)+SUMIF(ATEF_VII!$B:$B,$B31,ATEF_VII!I:I)+SUMIF(ATEF_VIII!$B:$B,$B31,ATEF_VIII!I:I)+SUMIF(ATEF_IX!$B:$B,$B31,ATEF_IX!I:I)+SUMIF(ATEF_X!$B:$B,$B31,ATEF_X!I:I)+SUMIF(ATEF_XI!$B:$B,$B31,ATEF_XI!I:I)+SUMIF(ATEF_XII!$B:$B,$B31,ATEF_XII!I:I)+SUMIF(ATEF_XIII!$B:$B,$B31,ATEF_XIII!I:I)+SUMIF(ATEF_XIV!$B:$B,$B31,ATEF_XIV!I:I)</f>
        <v>5</v>
      </c>
      <c r="V31" s="67">
        <f>SUMIF(ATEF_I!$B:$B,$B31,ATEF_I!J:J)+SUMIF(ATEF_II!$B:$B,$B31,ATEF_II!J:J)+SUMIF(ATEF_III!$B:$B,$B31,ATEF_III!J:J)+SUMIF(ATEF_IV!$B:$B,$B31,ATEF_IV!J:J)+SUMIF(ATEF_V!$B:$B,$B31,ATEF_V!J:J)+SUMIF(ATEF_VI!$B:$B,$B31,ATEF_VI!J:J)+SUMIF(ATEF_VII!$B:$B,$B31,ATEF_VII!J:J)+SUMIF(ATEF_VIII!$B:$B,$B31,ATEF_VIII!J:J)+SUMIF(ATEF_IX!$B:$B,$B31,ATEF_IX!J:J)+SUMIF(ATEF_X!$B:$B,$B31,ATEF_X!J:J)+SUMIF(ATEF_XI!$B:$B,$B31,ATEF_XI!J:J)+SUMIF(ATEF_XII!$B:$B,$B31,ATEF_XII!J:J)+SUMIF(ATEF_XIII!$B:$B,$B31,ATEF_XIII!J:J)+SUMIF(ATEF_XIV!$B:$B,$B31,ATEF_XIV!J:J)</f>
        <v>0</v>
      </c>
      <c r="W31" s="73">
        <f t="shared" si="4"/>
        <v>1</v>
      </c>
      <c r="X31" s="75">
        <f>COUNTIFS(ATEF_I!$B:$B,$B31,ATEF_I!$K:$K,1)+COUNTIFS(ATEF_II!$B:$B,$B31,ATEF_II!$K:$K,1)+COUNTIFS(ATEF_III!$B:$B,$B31,ATEF_III!$K:$K,1)+COUNTIFS(ATEF_IV!$B:$B,$B31,ATEF_IV!$K:$K,1)+COUNTIFS(ATEF_V!$B:$B,$B31,ATEF_V!$K:$K,1)+COUNTIFS(ATEF_VI!$B:$B,$B31,ATEF_VI!$K:$K,1)+COUNTIFS(ATEF_VII!$B:$B,$B31,ATEF_VII!$K:$K,1)+COUNTIFS(ATEF_VIII!$B:$B,$B31,ATEF_VIII!$K:$K,1)+COUNTIFS(ATEF_IX!$B:$B,$B31,ATEF_IX!$K:$K,1)+COUNTIFS(ATEF_X!$B:$B,$B31,ATEF_X!$K:$K,1)+COUNTIFS(ATEF_XI!$B:$B,$B31,ATEF_XI!$K:$K,1)+COUNTIFS(ATEF_XII!$B:$B,$B31,ATEF_XII!$K:$K,1)+COUNTIFS(ATEF_XIII!$B:$B,$B31,ATEF_XIII!$K:$K,1)+COUNTIFS(ATEF_XIV!$B:$B,$B31,ATEF_XIV!$K:$K,1)</f>
        <v>0</v>
      </c>
      <c r="Y31" s="75">
        <f>COUNTIFS(ATEF_I!$B:$B,$B31,ATEF_I!$K:$K,2)+COUNTIFS(ATEF_II!$B:$B,$B31,ATEF_II!$K:$K,2)+COUNTIFS(ATEF_III!$B:$B,$B31,ATEF_III!$K:$K,2)+COUNTIFS(ATEF_IV!$B:$B,$B31,ATEF_IV!$K:$K,2)+COUNTIFS(ATEF_V!$B:$B,$B31,ATEF_V!$K:$K,2)+COUNTIFS(ATEF_VI!$B:$B,$B31,ATEF_VI!$K:$K,2)+COUNTIFS(ATEF_VII!$B:$B,$B31,ATEF_VII!$K:$K,2)+COUNTIFS(ATEF_VIII!$B:$B,$B31,ATEF_VIII!$K:$K,2)+COUNTIFS(ATEF_IX!$B:$B,$B31,ATEF_IX!$K:$K,2)+COUNTIFS(ATEF_X!$B:$B,$B31,ATEF_X!$K:$K,2)+COUNTIFS(ATEF_XI!$B:$B,$B31,ATEF_XI!$K:$K,2)+COUNTIFS(ATEF_XII!$B:$B,$B31,ATEF_XII!$K:$K,2)+COUNTIFS(ATEF_XIII!$B:$B,$B31,ATEF_XIII!$K:$K,2)+COUNTIFS(ATEF_XIV!$B:$B,$B31,ATEF_XIV!$K:$K,2)</f>
        <v>0</v>
      </c>
      <c r="Z31" s="75">
        <f>COUNTIFS(ATEF_I!$B:$B,$B31,ATEF_I!$K:$K,3)+COUNTIFS(ATEF_II!$B:$B,$B31,ATEF_II!$K:$K,3)+COUNTIFS(ATEF_III!$B:$B,$B31,ATEF_III!$K:$K,3)+COUNTIFS(ATEF_IV!$B:$B,$B31,ATEF_IV!$K:$K,3)+COUNTIFS(ATEF_V!$B:$B,$B31,ATEF_V!$K:$K,3)+COUNTIFS(ATEF_VI!$B:$B,$B31,ATEF_VI!$K:$K,3)+COUNTIFS(ATEF_VII!$B:$B,$B31,ATEF_VII!$K:$K,3)+COUNTIFS(ATEF_VIII!$B:$B,$B31,ATEF_VIII!$K:$K,3)+COUNTIFS(ATEF_IX!$B:$B,$B31,ATEF_IX!$K:$K,3)+COUNTIFS(ATEF_X!$B:$B,$B31,ATEF_X!$K:$K,3)+COUNTIFS(ATEF_XI!$B:$B,$B31,ATEF_XI!$K:$K,3)+COUNTIFS(ATEF_XII!$B:$B,$B31,ATEF_XII!$K:$K,3)+COUNTIFS(ATEF_XIII!$B:$B,$B31,ATEF_XIII!$K:$K,3)+COUNTIFS(ATEF_XIV!$B:$B,$B31,ATEF_XIV!$K:$K,3)</f>
        <v>0</v>
      </c>
      <c r="AA31" s="75">
        <f>COUNTIFS(ATEF_I!$B:$B,$B31,ATEF_I!$K:$K,"&gt;3")+COUNTIFS(ATEF_II!$B:$B,$B31,ATEF_II!$K:$K,"&gt;3")+COUNTIFS(ATEF_III!$B:$B,$B31,ATEF_III!$K:$K,"&gt;3")+COUNTIFS(ATEF_IV!$B:$B,$B31,ATEF_IV!$K:$K,"&gt;3")+COUNTIFS(ATEF_V!$B:$B,$B31,ATEF_V!$K:$K,"&gt;3")+COUNTIFS(ATEF_VI!$B:$B,$B31,ATEF_VI!$K:$K,"&gt;3")+COUNTIFS(ATEF_VII!$B:$B,$B31,ATEF_VII!$K:$K,"&gt;3")+COUNTIFS(ATEF_VIII!$B:$B,$B31,ATEF_VIII!$K:$K,"&gt;3")+COUNTIFS(ATEF_IX!$B:$B,$B31,ATEF_IX!$K:$K,"&gt;3")+COUNTIFS(ATEF_X!$B:$B,$B31,ATEF_X!$K:$K,"&gt;3")+COUNTIFS(ATEF_XI!$B:$B,$B31,ATEF_XI!$K:$K,"&gt;3")+COUNTIFS(ATEF_XII!$B:$B,$B31,ATEF_XII!$K:$K,"&gt;3")+COUNTIFS(ATEF_XIII!$B:$B,$B31,ATEF_XIII!$K:$K,"&gt;3")+COUNTIFS(ATEF_XIV!$B:$B,$B31,ATEF_XIV!$K:$K,"&gt;3")</f>
        <v>1</v>
      </c>
      <c r="AB31" s="66">
        <f>COUNTIFS(ATEF_I!$B:$B,$B31,ATEF_I!$K:$K,"RIT")+COUNTIFS(ATEF_II!$B:$B,$B31,ATEF_II!$K:$K,"RIT")+COUNTIFS(ATEF_III!$B:$B,$B31,ATEF_III!$K:$K,"RIT")+COUNTIFS(ATEF_IV!$B:$B,$B31,ATEF_IV!$K:$K,"RIT")+COUNTIFS(ATEF_V!$B:$B,$B31,ATEF_V!$K:$K,"RIT")+COUNTIFS(ATEF_VI!$B:$B,$B31,ATEF_VI!$K:$K,"RIT")+COUNTIFS(ATEF_VII!$B:$B,$B31,ATEF_VII!$K:$K,"RIT")+COUNTIFS(ATEF_VIII!$B:$B,$B31,ATEF_VIII!$K:$K,"RIT")+COUNTIFS(ATEF_IX!$B:$B,$B31,ATEF_IX!$K:$K,"RIT")+COUNTIFS(ATEF_X!$B:$B,$B31,ATEF_X!$K:$K,"RIT")+COUNTIFS(ATEF_XI!$B:$B,$B31,ATEF_XI!$K:$K,"RIT")+COUNTIFS(ATEF_XII!$B:$B,$B31,ATEF_XII!$K:$K,"RIT")+COUNTIFS(ATEF_XIII!$B:$B,$B31,ATEF_XIII!$K:$K,"RIT")+COUNTIFS(ATEF_XIV!$B:$B,$B31,ATEF_XIV!$K:$K,"RIT")</f>
        <v>0</v>
      </c>
    </row>
    <row r="32" spans="1:28" x14ac:dyDescent="0.25">
      <c r="A32" s="68" t="s">
        <v>185</v>
      </c>
      <c r="B32" s="66" t="s">
        <v>273</v>
      </c>
      <c r="C32" s="73">
        <f>COUNTIF(ATEF_I!$6:$6,$B32)+COUNTIF(ATEF_II!$6:$6,$B32)+COUNTIF(ATEF_III!$6:$6,$B32)+COUNTIF(ATEF_IV!$6:$6,$B32)+COUNTIF(ATEF_V!$6:$6,$B32)+COUNTIF(ATEF_VI!$6:$6,$B32)+COUNTIF(ATEF_VII!$6:$6,$B32)+COUNTIF(ATEF_VIII!$6:$6,$B32)+COUNTIF(ATEF_IX!$6:$6,$B32)+COUNTIF(ATEF_X!$6:$6,$B32)+COUNTIF(ATEF_XI!$6:$6,$B32)+COUNTIF(ATEF_XII!$6:$6,$B32)+COUNTIF(ATEF_XIII!$6:$6,$B32)+COUNTIF(ATEF_XIV!$6:$6,$B32)</f>
        <v>2</v>
      </c>
      <c r="D32" s="75">
        <f>COUNTIF(ATEF_I!$B:$B,$B32)+COUNTIF(ATEF_II!$B:$B,$B32)+COUNTIF(ATEF_III!$B:$B,$B32)+COUNTIF(ATEF_IV!$B:$B,$B32)+COUNTIF(ATEF_V!$B:$B,$B32)+COUNTIF(ATEF_VI!$B:$B,$B32)+COUNTIF(ATEF_VII!$B:$B,$B32)+COUNTIF(ATEF_VIII!$B:$B,$B32)+COUNTIF(ATEF_IX!$B:$B,$B32)+COUNTIF(ATEF_X!$B:$B,$B32)+COUNTIF(ATEF_XI!$B:$B,$B32)+COUNTIF(ATEF_XII!$B:$B,$B32)+COUNTIF(ATEF_XIII!$B:$B,$B32)+COUNTIF(ATEF_XIV!$B:$B,$B32)</f>
        <v>2</v>
      </c>
      <c r="E32" s="67">
        <f t="shared" si="0"/>
        <v>0</v>
      </c>
      <c r="F32" s="73">
        <f>COUNTIFS(ATEF_I!$B:$B,$B32,ATEF_I!$A:$A,"1°")+COUNTIFS(ATEF_II!$B:$B,$B32,ATEF_I!$A:$A,"1°")+COUNTIFS(ATEF_III!$B:$B,$B32,ATEF_I!$A:$A,"1°")+COUNTIFS(ATEF_IV!$B:$B,$B32,ATEF_I!$A:$A,"1°")+COUNTIFS(ATEF_V!$B:$B,$B32,ATEF_I!$A:$A,"1°")+COUNTIFS(ATEF_VI!$B:$B,$B32,ATEF_I!$A:$A,"1°")+COUNTIFS(ATEF_VII!$B:$B,$B32,ATEF_I!$A:$A,"1°")+COUNTIFS(ATEF_VIII!$B:$B,$B32,ATEF_I!$A:$A,"1°")+COUNTIFS(ATEF_IX!$B:$B,$B32,ATEF_I!$A:$A,"1°")+COUNTIFS(ATEF_X!$B:$B,$B32,ATEF_I!$A:$A,"1°")+COUNTIFS(ATEF_XI!$B:$B,$B32,ATEF_I!$A:$A,"1°")+COUNTIFS(ATEF_XII!$B:$B,$B32,ATEF_I!$A:$A,"1°")+COUNTIFS(ATEF_XIII!$B:$B,$B32,ATEF_I!$A:$A,"1°")+COUNTIFS(ATEF_XIV!$B:$B,$B32,ATEF_I!$A:$A,"1°")</f>
        <v>0</v>
      </c>
      <c r="G32" s="75">
        <f>COUNTIFS(ATEF_I!$B:$B,$B32,ATEF_I!$A:$A,"2°")+COUNTIFS(ATEF_II!$B:$B,$B32,ATEF_I!$A:$A,"2°")+COUNTIFS(ATEF_III!$B:$B,$B32,ATEF_I!$A:$A,"2°")+COUNTIFS(ATEF_IV!$B:$B,$B32,ATEF_I!$A:$A,"2°")+COUNTIFS(ATEF_V!$B:$B,$B32,ATEF_I!$A:$A,"2°")+COUNTIFS(ATEF_VI!$B:$B,$B32,ATEF_I!$A:$A,"2°")+COUNTIFS(ATEF_VII!$B:$B,$B32,ATEF_I!$A:$A,"2°")+COUNTIFS(ATEF_VIII!$B:$B,$B32,ATEF_I!$A:$A,"2°")+COUNTIFS(ATEF_IX!$B:$B,$B32,ATEF_I!$A:$A,"2°")+COUNTIFS(ATEF_X!$B:$B,$B32,ATEF_I!$A:$A,"2°")+COUNTIFS(ATEF_XI!$B:$B,$B32,ATEF_I!$A:$A,"2°")+COUNTIFS(ATEF_XII!$B:$B,$B32,ATEF_I!$A:$A,"2°")+COUNTIFS(ATEF_XIII!$B:$B,$B32,ATEF_I!$A:$A,"2°")+COUNTIFS(ATEF_XIV!$B:$B,$B32,ATEF_I!$A:$A,"2°")</f>
        <v>0</v>
      </c>
      <c r="H32" s="75">
        <f>COUNTIFS(ATEF_I!$B:$B,$B32,ATEF_I!$A:$A,"3°")+COUNTIFS(ATEF_II!$B:$B,$B32,ATEF_I!$A:$A,"3°")+COUNTIFS(ATEF_III!$B:$B,$B32,ATEF_I!$A:$A,"3°")+COUNTIFS(ATEF_IV!$B:$B,$B32,ATEF_I!$A:$A,"3°")+COUNTIFS(ATEF_V!$B:$B,$B32,ATEF_I!$A:$A,"3°")+COUNTIFS(ATEF_VI!$B:$B,$B32,ATEF_I!$A:$A,"3°")+COUNTIFS(ATEF_VII!$B:$B,$B32,ATEF_I!$A:$A,"3°")+COUNTIFS(ATEF_VIII!$B:$B,$B32,ATEF_I!$A:$A,"3°")+COUNTIFS(ATEF_IX!$B:$B,$B32,ATEF_I!$A:$A,"3°")+COUNTIFS(ATEF_X!$B:$B,$B32,ATEF_I!$A:$A,"3°")+COUNTIFS(ATEF_XI!$B:$B,$B32,ATEF_I!$A:$A,"3°")+COUNTIFS(ATEF_XII!$B:$B,$B32,ATEF_I!$A:$A,"3°")+COUNTIFS(ATEF_XIII!$B:$B,$B32,ATEF_I!$A:$A,"3°")+COUNTIFS(ATEF_XIV!$B:$B,$B32,ATEF_I!$A:$A,"3°")</f>
        <v>0</v>
      </c>
      <c r="I32" s="66">
        <f t="shared" si="1"/>
        <v>2</v>
      </c>
      <c r="J32" s="73">
        <v>0</v>
      </c>
      <c r="K32" s="75">
        <v>0</v>
      </c>
      <c r="L32" s="75">
        <v>0</v>
      </c>
      <c r="M32" s="66">
        <f t="shared" si="2"/>
        <v>2</v>
      </c>
      <c r="N32" s="73">
        <f t="shared" si="3"/>
        <v>34</v>
      </c>
      <c r="O32" s="75">
        <f>SUMIF(ATEF_I!$B:$B,$B32,ATEF_I!$C:$C)+SUMIF(ATEF_II!$B:$B,$B32,ATEF_II!$C:$C)+SUMIF(ATEF_III!$B:$B,$B32,ATEF_III!$C:$C)+SUMIF(ATEF_IV!$B:$B,$B32,ATEF_IV!$C:$C)+SUMIF(ATEF_V!$B:$B,$B32,ATEF_V!$C:$C)+SUMIF(ATEF_VI!$B:$B,$B32,ATEF_VI!$C:$C)+SUMIF(ATEF_VII!$B:$B,$B32,ATEF_VII!$C:$C)+SUMIF(ATEF_VIII!$B:$B,$B32,ATEF_VIII!$C:$C)+SUMIF(ATEF_IX!$B:$B,$B32,ATEF_IX!$C:$C)+SUMIF(ATEF_X!$B:$B,$B32,ATEF_X!$C:$C)+SUMIF(ATEF_XI!$B:$B,$B32,ATEF_XI!$C:$C)+SUMIF(ATEF_XII!$B:$B,$B32,ATEF_XII!$C:$C)+SUMIF(ATEF_XIII!$B:$B,$B32,ATEF_XIII!$C:$C)+SUMIF(ATEF_XIV!$B:$B,$B32,ATEF_XIV!$C:$C)</f>
        <v>1</v>
      </c>
      <c r="P32" s="75">
        <f>SUMIF(ATEF_I!$B:$B,$B32,ATEF_I!D:D)+SUMIF(ATEF_II!$B:$B,$B32,ATEF_II!D:D)+SUMIF(ATEF_III!$B:$B,$B32,ATEF_III!D:D)+SUMIF(ATEF_IV!$B:$B,$B32,ATEF_IV!D:D)+SUMIF(ATEF_V!$B:$B,$B32,ATEF_V!D:D)+SUMIF(ATEF_VI!$B:$B,$B32,ATEF_VI!D:D)+SUMIF(ATEF_VII!$B:$B,$B32,ATEF_VII!D:D)+SUMIF(ATEF_VIII!$B:$B,$B32,ATEF_VIII!D:D)+SUMIF(ATEF_IX!$B:$B,$B32,ATEF_IX!D:D)+SUMIF(ATEF_X!$B:$B,$B32,ATEF_X!D:D)+SUMIF(ATEF_XI!$B:$B,$B32,ATEF_XI!D:D)+SUMIF(ATEF_XII!$B:$B,$B32,ATEF_XII!D:D)+SUMIF(ATEF_XIII!$B:$B,$B32,ATEF_XIII!D:D)+SUMIF(ATEF_XIV!$B:$B,$B32,ATEF_XIV!D:D)</f>
        <v>0</v>
      </c>
      <c r="Q32" s="75">
        <f>SUMIF(ATEF_I!$B:$B,$B32,ATEF_I!E:E)+SUMIF(ATEF_II!$B:$B,$B32,ATEF_II!E:E)+SUMIF(ATEF_III!$B:$B,$B32,ATEF_III!E:E)+SUMIF(ATEF_IV!$B:$B,$B32,ATEF_IV!E:E)+SUMIF(ATEF_V!$B:$B,$B32,ATEF_V!E:E)+SUMIF(ATEF_VI!$B:$B,$B32,ATEF_VI!E:E)+SUMIF(ATEF_VII!$B:$B,$B32,ATEF_VII!E:E)+SUMIF(ATEF_VIII!$B:$B,$B32,ATEF_VIII!E:E)+SUMIF(ATEF_IX!$B:$B,$B32,ATEF_IX!E:E)+SUMIF(ATEF_X!$B:$B,$B32,ATEF_X!E:E)+SUMIF(ATEF_XI!$B:$B,$B32,ATEF_XI!E:E)+SUMIF(ATEF_XII!$B:$B,$B32,ATEF_XII!E:E)+SUMIF(ATEF_XIII!$B:$B,$B32,ATEF_XIII!E:E)+SUMIF(ATEF_XIV!$B:$B,$B32,ATEF_XIV!E:E)</f>
        <v>1</v>
      </c>
      <c r="R32" s="75">
        <f>SUMIF(ATEF_I!$B:$B,$B32,ATEF_I!F:F)+SUMIF(ATEF_II!$B:$B,$B32,ATEF_II!F:F)+SUMIF(ATEF_III!$B:$B,$B32,ATEF_III!F:F)+SUMIF(ATEF_IV!$B:$B,$B32,ATEF_IV!F:F)+SUMIF(ATEF_V!$B:$B,$B32,ATEF_V!F:F)+SUMIF(ATEF_VI!$B:$B,$B32,ATEF_VI!F:F)+SUMIF(ATEF_VII!$B:$B,$B32,ATEF_VII!F:F)+SUMIF(ATEF_VIII!$B:$B,$B32,ATEF_VIII!F:F)+SUMIF(ATEF_IX!$B:$B,$B32,ATEF_IX!F:F)+SUMIF(ATEF_X!$B:$B,$B32,ATEF_X!F:F)+SUMIF(ATEF_XI!$B:$B,$B32,ATEF_XI!F:F)+SUMIF(ATEF_XII!$B:$B,$B32,ATEF_XII!F:F)+SUMIF(ATEF_XIII!$B:$B,$B32,ATEF_XIII!F:F)+SUMIF(ATEF_XIV!$B:$B,$B32,ATEF_XIV!F:F)</f>
        <v>1</v>
      </c>
      <c r="S32" s="75">
        <f>SUMIF(ATEF_I!$B:$B,$B32,ATEF_I!G:G)+SUMIF(ATEF_II!$B:$B,$B32,ATEF_II!G:G)+SUMIF(ATEF_III!$B:$B,$B32,ATEF_III!G:G)+SUMIF(ATEF_IV!$B:$B,$B32,ATEF_IV!G:G)+SUMIF(ATEF_V!$B:$B,$B32,ATEF_V!G:G)+SUMIF(ATEF_VI!$B:$B,$B32,ATEF_VI!G:G)+SUMIF(ATEF_VII!$B:$B,$B32,ATEF_VII!G:G)+SUMIF(ATEF_VIII!$B:$B,$B32,ATEF_VIII!G:G)+SUMIF(ATEF_IX!$B:$B,$B32,ATEF_IX!G:G)+SUMIF(ATEF_X!$B:$B,$B32,ATEF_X!G:G)+SUMIF(ATEF_XI!$B:$B,$B32,ATEF_XI!G:G)+SUMIF(ATEF_XII!$B:$B,$B32,ATEF_XII!G:G)+SUMIF(ATEF_XIII!$B:$B,$B32,ATEF_XIII!G:G)+SUMIF(ATEF_XIV!$B:$B,$B32,ATEF_XIV!G:G)</f>
        <v>0</v>
      </c>
      <c r="T32" s="75">
        <f>SUMIF(ATEF_I!$B:$B,$B32,ATEF_I!H:H)+SUMIF(ATEF_II!$B:$B,$B32,ATEF_II!H:H)+SUMIF(ATEF_III!$B:$B,$B32,ATEF_III!H:H)+SUMIF(ATEF_IV!$B:$B,$B32,ATEF_IV!H:H)+SUMIF(ATEF_V!$B:$B,$B32,ATEF_V!H:H)+SUMIF(ATEF_VI!$B:$B,$B32,ATEF_VI!H:H)+SUMIF(ATEF_VII!$B:$B,$B32,ATEF_VII!H:H)+SUMIF(ATEF_VIII!$B:$B,$B32,ATEF_VIII!H:H)+SUMIF(ATEF_IX!$B:$B,$B32,ATEF_IX!H:H)+SUMIF(ATEF_X!$B:$B,$B32,ATEF_X!H:H)+SUMIF(ATEF_XI!$B:$B,$B32,ATEF_XI!H:H)+SUMIF(ATEF_XII!$B:$B,$B32,ATEF_XII!H:H)+SUMIF(ATEF_XIII!$B:$B,$B32,ATEF_XIII!H:H)+SUMIF(ATEF_XIV!$B:$B,$B32,ATEF_XIV!H:H)</f>
        <v>4</v>
      </c>
      <c r="U32" s="75">
        <f>SUMIF(ATEF_I!$B:$B,$B32,ATEF_I!I:I)+SUMIF(ATEF_II!$B:$B,$B32,ATEF_II!I:I)+SUMIF(ATEF_III!$B:$B,$B32,ATEF_III!I:I)+SUMIF(ATEF_IV!$B:$B,$B32,ATEF_IV!I:I)+SUMIF(ATEF_V!$B:$B,$B32,ATEF_V!I:I)+SUMIF(ATEF_VI!$B:$B,$B32,ATEF_VI!I:I)+SUMIF(ATEF_VII!$B:$B,$B32,ATEF_VII!I:I)+SUMIF(ATEF_VIII!$B:$B,$B32,ATEF_VIII!I:I)+SUMIF(ATEF_IX!$B:$B,$B32,ATEF_IX!I:I)+SUMIF(ATEF_X!$B:$B,$B32,ATEF_X!I:I)+SUMIF(ATEF_XI!$B:$B,$B32,ATEF_XI!I:I)+SUMIF(ATEF_XII!$B:$B,$B32,ATEF_XII!I:I)+SUMIF(ATEF_XIII!$B:$B,$B32,ATEF_XIII!I:I)+SUMIF(ATEF_XIV!$B:$B,$B32,ATEF_XIV!I:I)</f>
        <v>27</v>
      </c>
      <c r="V32" s="67">
        <f>SUMIF(ATEF_I!$B:$B,$B32,ATEF_I!J:J)+SUMIF(ATEF_II!$B:$B,$B32,ATEF_II!J:J)+SUMIF(ATEF_III!$B:$B,$B32,ATEF_III!J:J)+SUMIF(ATEF_IV!$B:$B,$B32,ATEF_IV!J:J)+SUMIF(ATEF_V!$B:$B,$B32,ATEF_V!J:J)+SUMIF(ATEF_VI!$B:$B,$B32,ATEF_VI!J:J)+SUMIF(ATEF_VII!$B:$B,$B32,ATEF_VII!J:J)+SUMIF(ATEF_VIII!$B:$B,$B32,ATEF_VIII!J:J)+SUMIF(ATEF_IX!$B:$B,$B32,ATEF_IX!J:J)+SUMIF(ATEF_X!$B:$B,$B32,ATEF_X!J:J)+SUMIF(ATEF_XI!$B:$B,$B32,ATEF_XI!J:J)+SUMIF(ATEF_XII!$B:$B,$B32,ATEF_XII!J:J)+SUMIF(ATEF_XIII!$B:$B,$B32,ATEF_XIII!J:J)+SUMIF(ATEF_XIV!$B:$B,$B32,ATEF_XIV!J:J)</f>
        <v>0</v>
      </c>
      <c r="W32" s="73">
        <f t="shared" si="4"/>
        <v>2</v>
      </c>
      <c r="X32" s="75">
        <f>COUNTIFS(ATEF_I!$B:$B,$B32,ATEF_I!$K:$K,1)+COUNTIFS(ATEF_II!$B:$B,$B32,ATEF_II!$K:$K,1)+COUNTIFS(ATEF_III!$B:$B,$B32,ATEF_III!$K:$K,1)+COUNTIFS(ATEF_IV!$B:$B,$B32,ATEF_IV!$K:$K,1)+COUNTIFS(ATEF_V!$B:$B,$B32,ATEF_V!$K:$K,1)+COUNTIFS(ATEF_VI!$B:$B,$B32,ATEF_VI!$K:$K,1)+COUNTIFS(ATEF_VII!$B:$B,$B32,ATEF_VII!$K:$K,1)+COUNTIFS(ATEF_VIII!$B:$B,$B32,ATEF_VIII!$K:$K,1)+COUNTIFS(ATEF_IX!$B:$B,$B32,ATEF_IX!$K:$K,1)+COUNTIFS(ATEF_X!$B:$B,$B32,ATEF_X!$K:$K,1)+COUNTIFS(ATEF_XI!$B:$B,$B32,ATEF_XI!$K:$K,1)+COUNTIFS(ATEF_XII!$B:$B,$B32,ATEF_XII!$K:$K,1)+COUNTIFS(ATEF_XIII!$B:$B,$B32,ATEF_XIII!$K:$K,1)+COUNTIFS(ATEF_XIV!$B:$B,$B32,ATEF_XIV!$K:$K,1)</f>
        <v>1</v>
      </c>
      <c r="Y32" s="75">
        <f>COUNTIFS(ATEF_I!$B:$B,$B32,ATEF_I!$K:$K,2)+COUNTIFS(ATEF_II!$B:$B,$B32,ATEF_II!$K:$K,2)+COUNTIFS(ATEF_III!$B:$B,$B32,ATEF_III!$K:$K,2)+COUNTIFS(ATEF_IV!$B:$B,$B32,ATEF_IV!$K:$K,2)+COUNTIFS(ATEF_V!$B:$B,$B32,ATEF_V!$K:$K,2)+COUNTIFS(ATEF_VI!$B:$B,$B32,ATEF_VI!$K:$K,2)+COUNTIFS(ATEF_VII!$B:$B,$B32,ATEF_VII!$K:$K,2)+COUNTIFS(ATEF_VIII!$B:$B,$B32,ATEF_VIII!$K:$K,2)+COUNTIFS(ATEF_IX!$B:$B,$B32,ATEF_IX!$K:$K,2)+COUNTIFS(ATEF_X!$B:$B,$B32,ATEF_X!$K:$K,2)+COUNTIFS(ATEF_XI!$B:$B,$B32,ATEF_XI!$K:$K,2)+COUNTIFS(ATEF_XII!$B:$B,$B32,ATEF_XII!$K:$K,2)+COUNTIFS(ATEF_XIII!$B:$B,$B32,ATEF_XIII!$K:$K,2)+COUNTIFS(ATEF_XIV!$B:$B,$B32,ATEF_XIV!$K:$K,2)</f>
        <v>0</v>
      </c>
      <c r="Z32" s="75">
        <f>COUNTIFS(ATEF_I!$B:$B,$B32,ATEF_I!$K:$K,3)+COUNTIFS(ATEF_II!$B:$B,$B32,ATEF_II!$K:$K,3)+COUNTIFS(ATEF_III!$B:$B,$B32,ATEF_III!$K:$K,3)+COUNTIFS(ATEF_IV!$B:$B,$B32,ATEF_IV!$K:$K,3)+COUNTIFS(ATEF_V!$B:$B,$B32,ATEF_V!$K:$K,3)+COUNTIFS(ATEF_VI!$B:$B,$B32,ATEF_VI!$K:$K,3)+COUNTIFS(ATEF_VII!$B:$B,$B32,ATEF_VII!$K:$K,3)+COUNTIFS(ATEF_VIII!$B:$B,$B32,ATEF_VIII!$K:$K,3)+COUNTIFS(ATEF_IX!$B:$B,$B32,ATEF_IX!$K:$K,3)+COUNTIFS(ATEF_X!$B:$B,$B32,ATEF_X!$K:$K,3)+COUNTIFS(ATEF_XI!$B:$B,$B32,ATEF_XI!$K:$K,3)+COUNTIFS(ATEF_XII!$B:$B,$B32,ATEF_XII!$K:$K,3)+COUNTIFS(ATEF_XIII!$B:$B,$B32,ATEF_XIII!$K:$K,3)+COUNTIFS(ATEF_XIV!$B:$B,$B32,ATEF_XIV!$K:$K,3)</f>
        <v>0</v>
      </c>
      <c r="AA32" s="75">
        <f>COUNTIFS(ATEF_I!$B:$B,$B32,ATEF_I!$K:$K,"&gt;3")+COUNTIFS(ATEF_II!$B:$B,$B32,ATEF_II!$K:$K,"&gt;3")+COUNTIFS(ATEF_III!$B:$B,$B32,ATEF_III!$K:$K,"&gt;3")+COUNTIFS(ATEF_IV!$B:$B,$B32,ATEF_IV!$K:$K,"&gt;3")+COUNTIFS(ATEF_V!$B:$B,$B32,ATEF_V!$K:$K,"&gt;3")+COUNTIFS(ATEF_VI!$B:$B,$B32,ATEF_VI!$K:$K,"&gt;3")+COUNTIFS(ATEF_VII!$B:$B,$B32,ATEF_VII!$K:$K,"&gt;3")+COUNTIFS(ATEF_VIII!$B:$B,$B32,ATEF_VIII!$K:$K,"&gt;3")+COUNTIFS(ATEF_IX!$B:$B,$B32,ATEF_IX!$K:$K,"&gt;3")+COUNTIFS(ATEF_X!$B:$B,$B32,ATEF_X!$K:$K,"&gt;3")+COUNTIFS(ATEF_XI!$B:$B,$B32,ATEF_XI!$K:$K,"&gt;3")+COUNTIFS(ATEF_XII!$B:$B,$B32,ATEF_XII!$K:$K,"&gt;3")+COUNTIFS(ATEF_XIII!$B:$B,$B32,ATEF_XIII!$K:$K,"&gt;3")+COUNTIFS(ATEF_XIV!$B:$B,$B32,ATEF_XIV!$K:$K,"&gt;3")</f>
        <v>1</v>
      </c>
      <c r="AB32" s="66">
        <f>COUNTIFS(ATEF_I!$B:$B,$B32,ATEF_I!$K:$K,"RIT")+COUNTIFS(ATEF_II!$B:$B,$B32,ATEF_II!$K:$K,"RIT")+COUNTIFS(ATEF_III!$B:$B,$B32,ATEF_III!$K:$K,"RIT")+COUNTIFS(ATEF_IV!$B:$B,$B32,ATEF_IV!$K:$K,"RIT")+COUNTIFS(ATEF_V!$B:$B,$B32,ATEF_V!$K:$K,"RIT")+COUNTIFS(ATEF_VI!$B:$B,$B32,ATEF_VI!$K:$K,"RIT")+COUNTIFS(ATEF_VII!$B:$B,$B32,ATEF_VII!$K:$K,"RIT")+COUNTIFS(ATEF_VIII!$B:$B,$B32,ATEF_VIII!$K:$K,"RIT")+COUNTIFS(ATEF_IX!$B:$B,$B32,ATEF_IX!$K:$K,"RIT")+COUNTIFS(ATEF_X!$B:$B,$B32,ATEF_X!$K:$K,"RIT")+COUNTIFS(ATEF_XI!$B:$B,$B32,ATEF_XI!$K:$K,"RIT")+COUNTIFS(ATEF_XII!$B:$B,$B32,ATEF_XII!$K:$K,"RIT")+COUNTIFS(ATEF_XIII!$B:$B,$B32,ATEF_XIII!$K:$K,"RIT")+COUNTIFS(ATEF_XIV!$B:$B,$B32,ATEF_XIV!$K:$K,"RIT")</f>
        <v>0</v>
      </c>
    </row>
    <row r="33" spans="1:28" x14ac:dyDescent="0.25">
      <c r="A33" s="68" t="s">
        <v>251</v>
      </c>
      <c r="B33" s="66" t="s">
        <v>274</v>
      </c>
      <c r="C33" s="73">
        <f>COUNTIF(ATEF_I!$6:$6,$B33)+COUNTIF(ATEF_II!$6:$6,$B33)+COUNTIF(ATEF_III!$6:$6,$B33)+COUNTIF(ATEF_IV!$6:$6,$B33)+COUNTIF(ATEF_V!$6:$6,$B33)+COUNTIF(ATEF_VI!$6:$6,$B33)+COUNTIF(ATEF_VII!$6:$6,$B33)+COUNTIF(ATEF_VIII!$6:$6,$B33)+COUNTIF(ATEF_IX!$6:$6,$B33)+COUNTIF(ATEF_X!$6:$6,$B33)+COUNTIF(ATEF_XI!$6:$6,$B33)+COUNTIF(ATEF_XII!$6:$6,$B33)+COUNTIF(ATEF_XIII!$6:$6,$B33)+COUNTIF(ATEF_XIV!$6:$6,$B33)</f>
        <v>2</v>
      </c>
      <c r="D33" s="75">
        <f>COUNTIF(ATEF_I!$B:$B,$B33)+COUNTIF(ATEF_II!$B:$B,$B33)+COUNTIF(ATEF_III!$B:$B,$B33)+COUNTIF(ATEF_IV!$B:$B,$B33)+COUNTIF(ATEF_V!$B:$B,$B33)+COUNTIF(ATEF_VI!$B:$B,$B33)+COUNTIF(ATEF_VII!$B:$B,$B33)+COUNTIF(ATEF_VIII!$B:$B,$B33)+COUNTIF(ATEF_IX!$B:$B,$B33)+COUNTIF(ATEF_X!$B:$B,$B33)+COUNTIF(ATEF_XI!$B:$B,$B33)+COUNTIF(ATEF_XII!$B:$B,$B33)+COUNTIF(ATEF_XIII!$B:$B,$B33)+COUNTIF(ATEF_XIV!$B:$B,$B33)</f>
        <v>1</v>
      </c>
      <c r="E33" s="67">
        <f t="shared" si="0"/>
        <v>1</v>
      </c>
      <c r="F33" s="73">
        <f>COUNTIFS(ATEF_I!$B:$B,$B33,ATEF_I!$A:$A,"1°")+COUNTIFS(ATEF_II!$B:$B,$B33,ATEF_I!$A:$A,"1°")+COUNTIFS(ATEF_III!$B:$B,$B33,ATEF_I!$A:$A,"1°")+COUNTIFS(ATEF_IV!$B:$B,$B33,ATEF_I!$A:$A,"1°")+COUNTIFS(ATEF_V!$B:$B,$B33,ATEF_I!$A:$A,"1°")+COUNTIFS(ATEF_VI!$B:$B,$B33,ATEF_I!$A:$A,"1°")+COUNTIFS(ATEF_VII!$B:$B,$B33,ATEF_I!$A:$A,"1°")+COUNTIFS(ATEF_VIII!$B:$B,$B33,ATEF_I!$A:$A,"1°")+COUNTIFS(ATEF_IX!$B:$B,$B33,ATEF_I!$A:$A,"1°")+COUNTIFS(ATEF_X!$B:$B,$B33,ATEF_I!$A:$A,"1°")+COUNTIFS(ATEF_XI!$B:$B,$B33,ATEF_I!$A:$A,"1°")+COUNTIFS(ATEF_XII!$B:$B,$B33,ATEF_I!$A:$A,"1°")+COUNTIFS(ATEF_XIII!$B:$B,$B33,ATEF_I!$A:$A,"1°")+COUNTIFS(ATEF_XIV!$B:$B,$B33,ATEF_I!$A:$A,"1°")</f>
        <v>0</v>
      </c>
      <c r="G33" s="75">
        <f>COUNTIFS(ATEF_I!$B:$B,$B33,ATEF_I!$A:$A,"2°")+COUNTIFS(ATEF_II!$B:$B,$B33,ATEF_I!$A:$A,"2°")+COUNTIFS(ATEF_III!$B:$B,$B33,ATEF_I!$A:$A,"2°")+COUNTIFS(ATEF_IV!$B:$B,$B33,ATEF_I!$A:$A,"2°")+COUNTIFS(ATEF_V!$B:$B,$B33,ATEF_I!$A:$A,"2°")+COUNTIFS(ATEF_VI!$B:$B,$B33,ATEF_I!$A:$A,"2°")+COUNTIFS(ATEF_VII!$B:$B,$B33,ATEF_I!$A:$A,"2°")+COUNTIFS(ATEF_VIII!$B:$B,$B33,ATEF_I!$A:$A,"2°")+COUNTIFS(ATEF_IX!$B:$B,$B33,ATEF_I!$A:$A,"2°")+COUNTIFS(ATEF_X!$B:$B,$B33,ATEF_I!$A:$A,"2°")+COUNTIFS(ATEF_XI!$B:$B,$B33,ATEF_I!$A:$A,"2°")+COUNTIFS(ATEF_XII!$B:$B,$B33,ATEF_I!$A:$A,"2°")+COUNTIFS(ATEF_XIII!$B:$B,$B33,ATEF_I!$A:$A,"2°")+COUNTIFS(ATEF_XIV!$B:$B,$B33,ATEF_I!$A:$A,"2°")</f>
        <v>0</v>
      </c>
      <c r="H33" s="75">
        <f>COUNTIFS(ATEF_I!$B:$B,$B33,ATEF_I!$A:$A,"3°")+COUNTIFS(ATEF_II!$B:$B,$B33,ATEF_I!$A:$A,"3°")+COUNTIFS(ATEF_III!$B:$B,$B33,ATEF_I!$A:$A,"3°")+COUNTIFS(ATEF_IV!$B:$B,$B33,ATEF_I!$A:$A,"3°")+COUNTIFS(ATEF_V!$B:$B,$B33,ATEF_I!$A:$A,"3°")+COUNTIFS(ATEF_VI!$B:$B,$B33,ATEF_I!$A:$A,"3°")+COUNTIFS(ATEF_VII!$B:$B,$B33,ATEF_I!$A:$A,"3°")+COUNTIFS(ATEF_VIII!$B:$B,$B33,ATEF_I!$A:$A,"3°")+COUNTIFS(ATEF_IX!$B:$B,$B33,ATEF_I!$A:$A,"3°")+COUNTIFS(ATEF_X!$B:$B,$B33,ATEF_I!$A:$A,"3°")+COUNTIFS(ATEF_XI!$B:$B,$B33,ATEF_I!$A:$A,"3°")+COUNTIFS(ATEF_XII!$B:$B,$B33,ATEF_I!$A:$A,"3°")+COUNTIFS(ATEF_XIII!$B:$B,$B33,ATEF_I!$A:$A,"3°")+COUNTIFS(ATEF_XIV!$B:$B,$B33,ATEF_I!$A:$A,"3°")</f>
        <v>0</v>
      </c>
      <c r="I33" s="66">
        <f t="shared" si="1"/>
        <v>1</v>
      </c>
      <c r="J33" s="73">
        <v>0</v>
      </c>
      <c r="K33" s="75">
        <v>0</v>
      </c>
      <c r="L33" s="75">
        <v>0</v>
      </c>
      <c r="M33" s="66">
        <f t="shared" si="2"/>
        <v>2</v>
      </c>
      <c r="N33" s="73">
        <f t="shared" si="3"/>
        <v>18</v>
      </c>
      <c r="O33" s="75">
        <f>SUMIF(ATEF_I!$B:$B,$B33,ATEF_I!$C:$C)+SUMIF(ATEF_II!$B:$B,$B33,ATEF_II!$C:$C)+SUMIF(ATEF_III!$B:$B,$B33,ATEF_III!$C:$C)+SUMIF(ATEF_IV!$B:$B,$B33,ATEF_IV!$C:$C)+SUMIF(ATEF_V!$B:$B,$B33,ATEF_V!$C:$C)+SUMIF(ATEF_VI!$B:$B,$B33,ATEF_VI!$C:$C)+SUMIF(ATEF_VII!$B:$B,$B33,ATEF_VII!$C:$C)+SUMIF(ATEF_VIII!$B:$B,$B33,ATEF_VIII!$C:$C)+SUMIF(ATEF_IX!$B:$B,$B33,ATEF_IX!$C:$C)+SUMIF(ATEF_X!$B:$B,$B33,ATEF_X!$C:$C)+SUMIF(ATEF_XI!$B:$B,$B33,ATEF_XI!$C:$C)+SUMIF(ATEF_XII!$B:$B,$B33,ATEF_XII!$C:$C)+SUMIF(ATEF_XIII!$B:$B,$B33,ATEF_XIII!$C:$C)+SUMIF(ATEF_XIV!$B:$B,$B33,ATEF_XIV!$C:$C)</f>
        <v>0</v>
      </c>
      <c r="P33" s="75">
        <f>SUMIF(ATEF_I!$B:$B,$B33,ATEF_I!D:D)+SUMIF(ATEF_II!$B:$B,$B33,ATEF_II!D:D)+SUMIF(ATEF_III!$B:$B,$B33,ATEF_III!D:D)+SUMIF(ATEF_IV!$B:$B,$B33,ATEF_IV!D:D)+SUMIF(ATEF_V!$B:$B,$B33,ATEF_V!D:D)+SUMIF(ATEF_VI!$B:$B,$B33,ATEF_VI!D:D)+SUMIF(ATEF_VII!$B:$B,$B33,ATEF_VII!D:D)+SUMIF(ATEF_VIII!$B:$B,$B33,ATEF_VIII!D:D)+SUMIF(ATEF_IX!$B:$B,$B33,ATEF_IX!D:D)+SUMIF(ATEF_X!$B:$B,$B33,ATEF_X!D:D)+SUMIF(ATEF_XI!$B:$B,$B33,ATEF_XI!D:D)+SUMIF(ATEF_XII!$B:$B,$B33,ATEF_XII!D:D)+SUMIF(ATEF_XIII!$B:$B,$B33,ATEF_XIII!D:D)+SUMIF(ATEF_XIV!$B:$B,$B33,ATEF_XIV!D:D)</f>
        <v>0</v>
      </c>
      <c r="Q33" s="75">
        <f>SUMIF(ATEF_I!$B:$B,$B33,ATEF_I!E:E)+SUMIF(ATEF_II!$B:$B,$B33,ATEF_II!E:E)+SUMIF(ATEF_III!$B:$B,$B33,ATEF_III!E:E)+SUMIF(ATEF_IV!$B:$B,$B33,ATEF_IV!E:E)+SUMIF(ATEF_V!$B:$B,$B33,ATEF_V!E:E)+SUMIF(ATEF_VI!$B:$B,$B33,ATEF_VI!E:E)+SUMIF(ATEF_VII!$B:$B,$B33,ATEF_VII!E:E)+SUMIF(ATEF_VIII!$B:$B,$B33,ATEF_VIII!E:E)+SUMIF(ATEF_IX!$B:$B,$B33,ATEF_IX!E:E)+SUMIF(ATEF_X!$B:$B,$B33,ATEF_X!E:E)+SUMIF(ATEF_XI!$B:$B,$B33,ATEF_XI!E:E)+SUMIF(ATEF_XII!$B:$B,$B33,ATEF_XII!E:E)+SUMIF(ATEF_XIII!$B:$B,$B33,ATEF_XIII!E:E)+SUMIF(ATEF_XIV!$B:$B,$B33,ATEF_XIV!E:E)</f>
        <v>0</v>
      </c>
      <c r="R33" s="75">
        <f>SUMIF(ATEF_I!$B:$B,$B33,ATEF_I!F:F)+SUMIF(ATEF_II!$B:$B,$B33,ATEF_II!F:F)+SUMIF(ATEF_III!$B:$B,$B33,ATEF_III!F:F)+SUMIF(ATEF_IV!$B:$B,$B33,ATEF_IV!F:F)+SUMIF(ATEF_V!$B:$B,$B33,ATEF_V!F:F)+SUMIF(ATEF_VI!$B:$B,$B33,ATEF_VI!F:F)+SUMIF(ATEF_VII!$B:$B,$B33,ATEF_VII!F:F)+SUMIF(ATEF_VIII!$B:$B,$B33,ATEF_VIII!F:F)+SUMIF(ATEF_IX!$B:$B,$B33,ATEF_IX!F:F)+SUMIF(ATEF_X!$B:$B,$B33,ATEF_X!F:F)+SUMIF(ATEF_XI!$B:$B,$B33,ATEF_XI!F:F)+SUMIF(ATEF_XII!$B:$B,$B33,ATEF_XII!F:F)+SUMIF(ATEF_XIII!$B:$B,$B33,ATEF_XIII!F:F)+SUMIF(ATEF_XIV!$B:$B,$B33,ATEF_XIV!F:F)</f>
        <v>0</v>
      </c>
      <c r="S33" s="75">
        <f>SUMIF(ATEF_I!$B:$B,$B33,ATEF_I!G:G)+SUMIF(ATEF_II!$B:$B,$B33,ATEF_II!G:G)+SUMIF(ATEF_III!$B:$B,$B33,ATEF_III!G:G)+SUMIF(ATEF_IV!$B:$B,$B33,ATEF_IV!G:G)+SUMIF(ATEF_V!$B:$B,$B33,ATEF_V!G:G)+SUMIF(ATEF_VI!$B:$B,$B33,ATEF_VI!G:G)+SUMIF(ATEF_VII!$B:$B,$B33,ATEF_VII!G:G)+SUMIF(ATEF_VIII!$B:$B,$B33,ATEF_VIII!G:G)+SUMIF(ATEF_IX!$B:$B,$B33,ATEF_IX!G:G)+SUMIF(ATEF_X!$B:$B,$B33,ATEF_X!G:G)+SUMIF(ATEF_XI!$B:$B,$B33,ATEF_XI!G:G)+SUMIF(ATEF_XII!$B:$B,$B33,ATEF_XII!G:G)+SUMIF(ATEF_XIII!$B:$B,$B33,ATEF_XIII!G:G)+SUMIF(ATEF_XIV!$B:$B,$B33,ATEF_XIV!G:G)</f>
        <v>3</v>
      </c>
      <c r="T33" s="75">
        <f>SUMIF(ATEF_I!$B:$B,$B33,ATEF_I!H:H)+SUMIF(ATEF_II!$B:$B,$B33,ATEF_II!H:H)+SUMIF(ATEF_III!$B:$B,$B33,ATEF_III!H:H)+SUMIF(ATEF_IV!$B:$B,$B33,ATEF_IV!H:H)+SUMIF(ATEF_V!$B:$B,$B33,ATEF_V!H:H)+SUMIF(ATEF_VI!$B:$B,$B33,ATEF_VI!H:H)+SUMIF(ATEF_VII!$B:$B,$B33,ATEF_VII!H:H)+SUMIF(ATEF_VIII!$B:$B,$B33,ATEF_VIII!H:H)+SUMIF(ATEF_IX!$B:$B,$B33,ATEF_IX!H:H)+SUMIF(ATEF_X!$B:$B,$B33,ATEF_X!H:H)+SUMIF(ATEF_XI!$B:$B,$B33,ATEF_XI!H:H)+SUMIF(ATEF_XII!$B:$B,$B33,ATEF_XII!H:H)+SUMIF(ATEF_XIII!$B:$B,$B33,ATEF_XIII!H:H)+SUMIF(ATEF_XIV!$B:$B,$B33,ATEF_XIV!H:H)</f>
        <v>0</v>
      </c>
      <c r="U33" s="75">
        <f>SUMIF(ATEF_I!$B:$B,$B33,ATEF_I!I:I)+SUMIF(ATEF_II!$B:$B,$B33,ATEF_II!I:I)+SUMIF(ATEF_III!$B:$B,$B33,ATEF_III!I:I)+SUMIF(ATEF_IV!$B:$B,$B33,ATEF_IV!I:I)+SUMIF(ATEF_V!$B:$B,$B33,ATEF_V!I:I)+SUMIF(ATEF_VI!$B:$B,$B33,ATEF_VI!I:I)+SUMIF(ATEF_VII!$B:$B,$B33,ATEF_VII!I:I)+SUMIF(ATEF_VIII!$B:$B,$B33,ATEF_VIII!I:I)+SUMIF(ATEF_IX!$B:$B,$B33,ATEF_IX!I:I)+SUMIF(ATEF_X!$B:$B,$B33,ATEF_X!I:I)+SUMIF(ATEF_XI!$B:$B,$B33,ATEF_XI!I:I)+SUMIF(ATEF_XII!$B:$B,$B33,ATEF_XII!I:I)+SUMIF(ATEF_XIII!$B:$B,$B33,ATEF_XIII!I:I)+SUMIF(ATEF_XIV!$B:$B,$B33,ATEF_XIV!I:I)</f>
        <v>15</v>
      </c>
      <c r="V33" s="67">
        <f>SUMIF(ATEF_I!$B:$B,$B33,ATEF_I!J:J)+SUMIF(ATEF_II!$B:$B,$B33,ATEF_II!J:J)+SUMIF(ATEF_III!$B:$B,$B33,ATEF_III!J:J)+SUMIF(ATEF_IV!$B:$B,$B33,ATEF_IV!J:J)+SUMIF(ATEF_V!$B:$B,$B33,ATEF_V!J:J)+SUMIF(ATEF_VI!$B:$B,$B33,ATEF_VI!J:J)+SUMIF(ATEF_VII!$B:$B,$B33,ATEF_VII!J:J)+SUMIF(ATEF_VIII!$B:$B,$B33,ATEF_VIII!J:J)+SUMIF(ATEF_IX!$B:$B,$B33,ATEF_IX!J:J)+SUMIF(ATEF_X!$B:$B,$B33,ATEF_X!J:J)+SUMIF(ATEF_XI!$B:$B,$B33,ATEF_XI!J:J)+SUMIF(ATEF_XII!$B:$B,$B33,ATEF_XII!J:J)+SUMIF(ATEF_XIII!$B:$B,$B33,ATEF_XIII!J:J)+SUMIF(ATEF_XIV!$B:$B,$B33,ATEF_XIV!J:J)</f>
        <v>0</v>
      </c>
      <c r="W33" s="73">
        <f t="shared" si="4"/>
        <v>1</v>
      </c>
      <c r="X33" s="75">
        <f>COUNTIFS(ATEF_I!$B:$B,$B33,ATEF_I!$K:$K,1)+COUNTIFS(ATEF_II!$B:$B,$B33,ATEF_II!$K:$K,1)+COUNTIFS(ATEF_III!$B:$B,$B33,ATEF_III!$K:$K,1)+COUNTIFS(ATEF_IV!$B:$B,$B33,ATEF_IV!$K:$K,1)+COUNTIFS(ATEF_V!$B:$B,$B33,ATEF_V!$K:$K,1)+COUNTIFS(ATEF_VI!$B:$B,$B33,ATEF_VI!$K:$K,1)+COUNTIFS(ATEF_VII!$B:$B,$B33,ATEF_VII!$K:$K,1)+COUNTIFS(ATEF_VIII!$B:$B,$B33,ATEF_VIII!$K:$K,1)+COUNTIFS(ATEF_IX!$B:$B,$B33,ATEF_IX!$K:$K,1)+COUNTIFS(ATEF_X!$B:$B,$B33,ATEF_X!$K:$K,1)+COUNTIFS(ATEF_XI!$B:$B,$B33,ATEF_XI!$K:$K,1)+COUNTIFS(ATEF_XII!$B:$B,$B33,ATEF_XII!$K:$K,1)+COUNTIFS(ATEF_XIII!$B:$B,$B33,ATEF_XIII!$K:$K,1)+COUNTIFS(ATEF_XIV!$B:$B,$B33,ATEF_XIV!$K:$K,1)</f>
        <v>0</v>
      </c>
      <c r="Y33" s="75">
        <f>COUNTIFS(ATEF_I!$B:$B,$B33,ATEF_I!$K:$K,2)+COUNTIFS(ATEF_II!$B:$B,$B33,ATEF_II!$K:$K,2)+COUNTIFS(ATEF_III!$B:$B,$B33,ATEF_III!$K:$K,2)+COUNTIFS(ATEF_IV!$B:$B,$B33,ATEF_IV!$K:$K,2)+COUNTIFS(ATEF_V!$B:$B,$B33,ATEF_V!$K:$K,2)+COUNTIFS(ATEF_VI!$B:$B,$B33,ATEF_VI!$K:$K,2)+COUNTIFS(ATEF_VII!$B:$B,$B33,ATEF_VII!$K:$K,2)+COUNTIFS(ATEF_VIII!$B:$B,$B33,ATEF_VIII!$K:$K,2)+COUNTIFS(ATEF_IX!$B:$B,$B33,ATEF_IX!$K:$K,2)+COUNTIFS(ATEF_X!$B:$B,$B33,ATEF_X!$K:$K,2)+COUNTIFS(ATEF_XI!$B:$B,$B33,ATEF_XI!$K:$K,2)+COUNTIFS(ATEF_XII!$B:$B,$B33,ATEF_XII!$K:$K,2)+COUNTIFS(ATEF_XIII!$B:$B,$B33,ATEF_XIII!$K:$K,2)+COUNTIFS(ATEF_XIV!$B:$B,$B33,ATEF_XIV!$K:$K,2)</f>
        <v>0</v>
      </c>
      <c r="Z33" s="75">
        <f>COUNTIFS(ATEF_I!$B:$B,$B33,ATEF_I!$K:$K,3)+COUNTIFS(ATEF_II!$B:$B,$B33,ATEF_II!$K:$K,3)+COUNTIFS(ATEF_III!$B:$B,$B33,ATEF_III!$K:$K,3)+COUNTIFS(ATEF_IV!$B:$B,$B33,ATEF_IV!$K:$K,3)+COUNTIFS(ATEF_V!$B:$B,$B33,ATEF_V!$K:$K,3)+COUNTIFS(ATEF_VI!$B:$B,$B33,ATEF_VI!$K:$K,3)+COUNTIFS(ATEF_VII!$B:$B,$B33,ATEF_VII!$K:$K,3)+COUNTIFS(ATEF_VIII!$B:$B,$B33,ATEF_VIII!$K:$K,3)+COUNTIFS(ATEF_IX!$B:$B,$B33,ATEF_IX!$K:$K,3)+COUNTIFS(ATEF_X!$B:$B,$B33,ATEF_X!$K:$K,3)+COUNTIFS(ATEF_XI!$B:$B,$B33,ATEF_XI!$K:$K,3)+COUNTIFS(ATEF_XII!$B:$B,$B33,ATEF_XII!$K:$K,3)+COUNTIFS(ATEF_XIII!$B:$B,$B33,ATEF_XIII!$K:$K,3)+COUNTIFS(ATEF_XIV!$B:$B,$B33,ATEF_XIV!$K:$K,3)</f>
        <v>0</v>
      </c>
      <c r="AA33" s="75">
        <f>COUNTIFS(ATEF_I!$B:$B,$B33,ATEF_I!$K:$K,"&gt;3")+COUNTIFS(ATEF_II!$B:$B,$B33,ATEF_II!$K:$K,"&gt;3")+COUNTIFS(ATEF_III!$B:$B,$B33,ATEF_III!$K:$K,"&gt;3")+COUNTIFS(ATEF_IV!$B:$B,$B33,ATEF_IV!$K:$K,"&gt;3")+COUNTIFS(ATEF_V!$B:$B,$B33,ATEF_V!$K:$K,"&gt;3")+COUNTIFS(ATEF_VI!$B:$B,$B33,ATEF_VI!$K:$K,"&gt;3")+COUNTIFS(ATEF_VII!$B:$B,$B33,ATEF_VII!$K:$K,"&gt;3")+COUNTIFS(ATEF_VIII!$B:$B,$B33,ATEF_VIII!$K:$K,"&gt;3")+COUNTIFS(ATEF_IX!$B:$B,$B33,ATEF_IX!$K:$K,"&gt;3")+COUNTIFS(ATEF_X!$B:$B,$B33,ATEF_X!$K:$K,"&gt;3")+COUNTIFS(ATEF_XI!$B:$B,$B33,ATEF_XI!$K:$K,"&gt;3")+COUNTIFS(ATEF_XII!$B:$B,$B33,ATEF_XII!$K:$K,"&gt;3")+COUNTIFS(ATEF_XIII!$B:$B,$B33,ATEF_XIII!$K:$K,"&gt;3")+COUNTIFS(ATEF_XIV!$B:$B,$B33,ATEF_XIV!$K:$K,"&gt;3")</f>
        <v>1</v>
      </c>
      <c r="AB33" s="66">
        <f>COUNTIFS(ATEF_I!$B:$B,$B33,ATEF_I!$K:$K,"RIT")+COUNTIFS(ATEF_II!$B:$B,$B33,ATEF_II!$K:$K,"RIT")+COUNTIFS(ATEF_III!$B:$B,$B33,ATEF_III!$K:$K,"RIT")+COUNTIFS(ATEF_IV!$B:$B,$B33,ATEF_IV!$K:$K,"RIT")+COUNTIFS(ATEF_V!$B:$B,$B33,ATEF_V!$K:$K,"RIT")+COUNTIFS(ATEF_VI!$B:$B,$B33,ATEF_VI!$K:$K,"RIT")+COUNTIFS(ATEF_VII!$B:$B,$B33,ATEF_VII!$K:$K,"RIT")+COUNTIFS(ATEF_VIII!$B:$B,$B33,ATEF_VIII!$K:$K,"RIT")+COUNTIFS(ATEF_IX!$B:$B,$B33,ATEF_IX!$K:$K,"RIT")+COUNTIFS(ATEF_X!$B:$B,$B33,ATEF_X!$K:$K,"RIT")+COUNTIFS(ATEF_XI!$B:$B,$B33,ATEF_XI!$K:$K,"RIT")+COUNTIFS(ATEF_XII!$B:$B,$B33,ATEF_XII!$K:$K,"RIT")+COUNTIFS(ATEF_XIII!$B:$B,$B33,ATEF_XIII!$K:$K,"RIT")+COUNTIFS(ATEF_XIV!$B:$B,$B33,ATEF_XIV!$K:$K,"RIT")</f>
        <v>0</v>
      </c>
    </row>
    <row r="34" spans="1:28" x14ac:dyDescent="0.25">
      <c r="A34" s="68" t="s">
        <v>252</v>
      </c>
      <c r="B34" s="66" t="s">
        <v>83</v>
      </c>
      <c r="C34" s="73">
        <f>COUNTIF(ATEF_I!$6:$6,$B34)+COUNTIF(ATEF_II!$6:$6,$B34)+COUNTIF(ATEF_III!$6:$6,$B34)+COUNTIF(ATEF_IV!$6:$6,$B34)+COUNTIF(ATEF_V!$6:$6,$B34)+COUNTIF(ATEF_VI!$6:$6,$B34)+COUNTIF(ATEF_VII!$6:$6,$B34)+COUNTIF(ATEF_VIII!$6:$6,$B34)+COUNTIF(ATEF_IX!$6:$6,$B34)+COUNTIF(ATEF_X!$6:$6,$B34)+COUNTIF(ATEF_XI!$6:$6,$B34)+COUNTIF(ATEF_XII!$6:$6,$B34)+COUNTIF(ATEF_XIII!$6:$6,$B34)+COUNTIF(ATEF_XIV!$6:$6,$B34)</f>
        <v>1</v>
      </c>
      <c r="D34" s="75">
        <f>COUNTIF(ATEF_I!$B:$B,$B34)+COUNTIF(ATEF_II!$B:$B,$B34)+COUNTIF(ATEF_III!$B:$B,$B34)+COUNTIF(ATEF_IV!$B:$B,$B34)+COUNTIF(ATEF_V!$B:$B,$B34)+COUNTIF(ATEF_VI!$B:$B,$B34)+COUNTIF(ATEF_VII!$B:$B,$B34)+COUNTIF(ATEF_VIII!$B:$B,$B34)+COUNTIF(ATEF_IX!$B:$B,$B34)+COUNTIF(ATEF_X!$B:$B,$B34)+COUNTIF(ATEF_XI!$B:$B,$B34)+COUNTIF(ATEF_XII!$B:$B,$B34)+COUNTIF(ATEF_XIII!$B:$B,$B34)+COUNTIF(ATEF_XIV!$B:$B,$B34)</f>
        <v>1</v>
      </c>
      <c r="E34" s="67">
        <f t="shared" si="0"/>
        <v>0</v>
      </c>
      <c r="F34" s="73">
        <f>COUNTIFS(ATEF_I!$B:$B,$B34,ATEF_I!$A:$A,"1°")+COUNTIFS(ATEF_II!$B:$B,$B34,ATEF_I!$A:$A,"1°")+COUNTIFS(ATEF_III!$B:$B,$B34,ATEF_I!$A:$A,"1°")+COUNTIFS(ATEF_IV!$B:$B,$B34,ATEF_I!$A:$A,"1°")+COUNTIFS(ATEF_V!$B:$B,$B34,ATEF_I!$A:$A,"1°")+COUNTIFS(ATEF_VI!$B:$B,$B34,ATEF_I!$A:$A,"1°")+COUNTIFS(ATEF_VII!$B:$B,$B34,ATEF_I!$A:$A,"1°")+COUNTIFS(ATEF_VIII!$B:$B,$B34,ATEF_I!$A:$A,"1°")+COUNTIFS(ATEF_IX!$B:$B,$B34,ATEF_I!$A:$A,"1°")+COUNTIFS(ATEF_X!$B:$B,$B34,ATEF_I!$A:$A,"1°")+COUNTIFS(ATEF_XI!$B:$B,$B34,ATEF_I!$A:$A,"1°")+COUNTIFS(ATEF_XII!$B:$B,$B34,ATEF_I!$A:$A,"1°")+COUNTIFS(ATEF_XIII!$B:$B,$B34,ATEF_I!$A:$A,"1°")+COUNTIFS(ATEF_XIV!$B:$B,$B34,ATEF_I!$A:$A,"1°")</f>
        <v>0</v>
      </c>
      <c r="G34" s="75">
        <f>COUNTIFS(ATEF_I!$B:$B,$B34,ATEF_I!$A:$A,"2°")+COUNTIFS(ATEF_II!$B:$B,$B34,ATEF_I!$A:$A,"2°")+COUNTIFS(ATEF_III!$B:$B,$B34,ATEF_I!$A:$A,"2°")+COUNTIFS(ATEF_IV!$B:$B,$B34,ATEF_I!$A:$A,"2°")+COUNTIFS(ATEF_V!$B:$B,$B34,ATEF_I!$A:$A,"2°")+COUNTIFS(ATEF_VI!$B:$B,$B34,ATEF_I!$A:$A,"2°")+COUNTIFS(ATEF_VII!$B:$B,$B34,ATEF_I!$A:$A,"2°")+COUNTIFS(ATEF_VIII!$B:$B,$B34,ATEF_I!$A:$A,"2°")+COUNTIFS(ATEF_IX!$B:$B,$B34,ATEF_I!$A:$A,"2°")+COUNTIFS(ATEF_X!$B:$B,$B34,ATEF_I!$A:$A,"2°")+COUNTIFS(ATEF_XI!$B:$B,$B34,ATEF_I!$A:$A,"2°")+COUNTIFS(ATEF_XII!$B:$B,$B34,ATEF_I!$A:$A,"2°")+COUNTIFS(ATEF_XIII!$B:$B,$B34,ATEF_I!$A:$A,"2°")+COUNTIFS(ATEF_XIV!$B:$B,$B34,ATEF_I!$A:$A,"2°")</f>
        <v>0</v>
      </c>
      <c r="H34" s="75">
        <f>COUNTIFS(ATEF_I!$B:$B,$B34,ATEF_I!$A:$A,"3°")+COUNTIFS(ATEF_II!$B:$B,$B34,ATEF_I!$A:$A,"3°")+COUNTIFS(ATEF_III!$B:$B,$B34,ATEF_I!$A:$A,"3°")+COUNTIFS(ATEF_IV!$B:$B,$B34,ATEF_I!$A:$A,"3°")+COUNTIFS(ATEF_V!$B:$B,$B34,ATEF_I!$A:$A,"3°")+COUNTIFS(ATEF_VI!$B:$B,$B34,ATEF_I!$A:$A,"3°")+COUNTIFS(ATEF_VII!$B:$B,$B34,ATEF_I!$A:$A,"3°")+COUNTIFS(ATEF_VIII!$B:$B,$B34,ATEF_I!$A:$A,"3°")+COUNTIFS(ATEF_IX!$B:$B,$B34,ATEF_I!$A:$A,"3°")+COUNTIFS(ATEF_X!$B:$B,$B34,ATEF_I!$A:$A,"3°")+COUNTIFS(ATEF_XI!$B:$B,$B34,ATEF_I!$A:$A,"3°")+COUNTIFS(ATEF_XII!$B:$B,$B34,ATEF_I!$A:$A,"3°")+COUNTIFS(ATEF_XIII!$B:$B,$B34,ATEF_I!$A:$A,"3°")+COUNTIFS(ATEF_XIV!$B:$B,$B34,ATEF_I!$A:$A,"3°")</f>
        <v>0</v>
      </c>
      <c r="I34" s="66">
        <f t="shared" si="1"/>
        <v>1</v>
      </c>
      <c r="J34" s="73">
        <v>0</v>
      </c>
      <c r="K34" s="75">
        <v>0</v>
      </c>
      <c r="L34" s="75">
        <v>0</v>
      </c>
      <c r="M34" s="66">
        <f t="shared" si="2"/>
        <v>1</v>
      </c>
      <c r="N34" s="73">
        <f t="shared" si="3"/>
        <v>10</v>
      </c>
      <c r="O34" s="75">
        <f>SUMIF(ATEF_I!$B:$B,$B34,ATEF_I!$C:$C)+SUMIF(ATEF_II!$B:$B,$B34,ATEF_II!$C:$C)+SUMIF(ATEF_III!$B:$B,$B34,ATEF_III!$C:$C)+SUMIF(ATEF_IV!$B:$B,$B34,ATEF_IV!$C:$C)+SUMIF(ATEF_V!$B:$B,$B34,ATEF_V!$C:$C)+SUMIF(ATEF_VI!$B:$B,$B34,ATEF_VI!$C:$C)+SUMIF(ATEF_VII!$B:$B,$B34,ATEF_VII!$C:$C)+SUMIF(ATEF_VIII!$B:$B,$B34,ATEF_VIII!$C:$C)+SUMIF(ATEF_IX!$B:$B,$B34,ATEF_IX!$C:$C)+SUMIF(ATEF_X!$B:$B,$B34,ATEF_X!$C:$C)+SUMIF(ATEF_XI!$B:$B,$B34,ATEF_XI!$C:$C)+SUMIF(ATEF_XII!$B:$B,$B34,ATEF_XII!$C:$C)+SUMIF(ATEF_XIII!$B:$B,$B34,ATEF_XIII!$C:$C)+SUMIF(ATEF_XIV!$B:$B,$B34,ATEF_XIV!$C:$C)</f>
        <v>0</v>
      </c>
      <c r="P34" s="75">
        <f>SUMIF(ATEF_I!$B:$B,$B34,ATEF_I!D:D)+SUMIF(ATEF_II!$B:$B,$B34,ATEF_II!D:D)+SUMIF(ATEF_III!$B:$B,$B34,ATEF_III!D:D)+SUMIF(ATEF_IV!$B:$B,$B34,ATEF_IV!D:D)+SUMIF(ATEF_V!$B:$B,$B34,ATEF_V!D:D)+SUMIF(ATEF_VI!$B:$B,$B34,ATEF_VI!D:D)+SUMIF(ATEF_VII!$B:$B,$B34,ATEF_VII!D:D)+SUMIF(ATEF_VIII!$B:$B,$B34,ATEF_VIII!D:D)+SUMIF(ATEF_IX!$B:$B,$B34,ATEF_IX!D:D)+SUMIF(ATEF_X!$B:$B,$B34,ATEF_X!D:D)+SUMIF(ATEF_XI!$B:$B,$B34,ATEF_XI!D:D)+SUMIF(ATEF_XII!$B:$B,$B34,ATEF_XII!D:D)+SUMIF(ATEF_XIII!$B:$B,$B34,ATEF_XIII!D:D)+SUMIF(ATEF_XIV!$B:$B,$B34,ATEF_XIV!D:D)</f>
        <v>0</v>
      </c>
      <c r="Q34" s="75">
        <f>SUMIF(ATEF_I!$B:$B,$B34,ATEF_I!E:E)+SUMIF(ATEF_II!$B:$B,$B34,ATEF_II!E:E)+SUMIF(ATEF_III!$B:$B,$B34,ATEF_III!E:E)+SUMIF(ATEF_IV!$B:$B,$B34,ATEF_IV!E:E)+SUMIF(ATEF_V!$B:$B,$B34,ATEF_V!E:E)+SUMIF(ATEF_VI!$B:$B,$B34,ATEF_VI!E:E)+SUMIF(ATEF_VII!$B:$B,$B34,ATEF_VII!E:E)+SUMIF(ATEF_VIII!$B:$B,$B34,ATEF_VIII!E:E)+SUMIF(ATEF_IX!$B:$B,$B34,ATEF_IX!E:E)+SUMIF(ATEF_X!$B:$B,$B34,ATEF_X!E:E)+SUMIF(ATEF_XI!$B:$B,$B34,ATEF_XI!E:E)+SUMIF(ATEF_XII!$B:$B,$B34,ATEF_XII!E:E)+SUMIF(ATEF_XIII!$B:$B,$B34,ATEF_XIII!E:E)+SUMIF(ATEF_XIV!$B:$B,$B34,ATEF_XIV!E:E)</f>
        <v>0</v>
      </c>
      <c r="R34" s="75">
        <f>SUMIF(ATEF_I!$B:$B,$B34,ATEF_I!F:F)+SUMIF(ATEF_II!$B:$B,$B34,ATEF_II!F:F)+SUMIF(ATEF_III!$B:$B,$B34,ATEF_III!F:F)+SUMIF(ATEF_IV!$B:$B,$B34,ATEF_IV!F:F)+SUMIF(ATEF_V!$B:$B,$B34,ATEF_V!F:F)+SUMIF(ATEF_VI!$B:$B,$B34,ATEF_VI!F:F)+SUMIF(ATEF_VII!$B:$B,$B34,ATEF_VII!F:F)+SUMIF(ATEF_VIII!$B:$B,$B34,ATEF_VIII!F:F)+SUMIF(ATEF_IX!$B:$B,$B34,ATEF_IX!F:F)+SUMIF(ATEF_X!$B:$B,$B34,ATEF_X!F:F)+SUMIF(ATEF_XI!$B:$B,$B34,ATEF_XI!F:F)+SUMIF(ATEF_XII!$B:$B,$B34,ATEF_XII!F:F)+SUMIF(ATEF_XIII!$B:$B,$B34,ATEF_XIII!F:F)+SUMIF(ATEF_XIV!$B:$B,$B34,ATEF_XIV!F:F)</f>
        <v>0</v>
      </c>
      <c r="S34" s="75">
        <f>SUMIF(ATEF_I!$B:$B,$B34,ATEF_I!G:G)+SUMIF(ATEF_II!$B:$B,$B34,ATEF_II!G:G)+SUMIF(ATEF_III!$B:$B,$B34,ATEF_III!G:G)+SUMIF(ATEF_IV!$B:$B,$B34,ATEF_IV!G:G)+SUMIF(ATEF_V!$B:$B,$B34,ATEF_V!G:G)+SUMIF(ATEF_VI!$B:$B,$B34,ATEF_VI!G:G)+SUMIF(ATEF_VII!$B:$B,$B34,ATEF_VII!G:G)+SUMIF(ATEF_VIII!$B:$B,$B34,ATEF_VIII!G:G)+SUMIF(ATEF_IX!$B:$B,$B34,ATEF_IX!G:G)+SUMIF(ATEF_X!$B:$B,$B34,ATEF_X!G:G)+SUMIF(ATEF_XI!$B:$B,$B34,ATEF_XI!G:G)+SUMIF(ATEF_XII!$B:$B,$B34,ATEF_XII!G:G)+SUMIF(ATEF_XIII!$B:$B,$B34,ATEF_XIII!G:G)+SUMIF(ATEF_XIV!$B:$B,$B34,ATEF_XIV!G:G)</f>
        <v>0</v>
      </c>
      <c r="T34" s="75">
        <f>SUMIF(ATEF_I!$B:$B,$B34,ATEF_I!H:H)+SUMIF(ATEF_II!$B:$B,$B34,ATEF_II!H:H)+SUMIF(ATEF_III!$B:$B,$B34,ATEF_III!H:H)+SUMIF(ATEF_IV!$B:$B,$B34,ATEF_IV!H:H)+SUMIF(ATEF_V!$B:$B,$B34,ATEF_V!H:H)+SUMIF(ATEF_VI!$B:$B,$B34,ATEF_VI!H:H)+SUMIF(ATEF_VII!$B:$B,$B34,ATEF_VII!H:H)+SUMIF(ATEF_VIII!$B:$B,$B34,ATEF_VIII!H:H)+SUMIF(ATEF_IX!$B:$B,$B34,ATEF_IX!H:H)+SUMIF(ATEF_X!$B:$B,$B34,ATEF_X!H:H)+SUMIF(ATEF_XI!$B:$B,$B34,ATEF_XI!H:H)+SUMIF(ATEF_XII!$B:$B,$B34,ATEF_XII!H:H)+SUMIF(ATEF_XIII!$B:$B,$B34,ATEF_XIII!H:H)+SUMIF(ATEF_XIV!$B:$B,$B34,ATEF_XIV!H:H)</f>
        <v>0</v>
      </c>
      <c r="U34" s="75">
        <f>SUMIF(ATEF_I!$B:$B,$B34,ATEF_I!I:I)+SUMIF(ATEF_II!$B:$B,$B34,ATEF_II!I:I)+SUMIF(ATEF_III!$B:$B,$B34,ATEF_III!I:I)+SUMIF(ATEF_IV!$B:$B,$B34,ATEF_IV!I:I)+SUMIF(ATEF_V!$B:$B,$B34,ATEF_V!I:I)+SUMIF(ATEF_VI!$B:$B,$B34,ATEF_VI!I:I)+SUMIF(ATEF_VII!$B:$B,$B34,ATEF_VII!I:I)+SUMIF(ATEF_VIII!$B:$B,$B34,ATEF_VIII!I:I)+SUMIF(ATEF_IX!$B:$B,$B34,ATEF_IX!I:I)+SUMIF(ATEF_X!$B:$B,$B34,ATEF_X!I:I)+SUMIF(ATEF_XI!$B:$B,$B34,ATEF_XI!I:I)+SUMIF(ATEF_XII!$B:$B,$B34,ATEF_XII!I:I)+SUMIF(ATEF_XIII!$B:$B,$B34,ATEF_XIII!I:I)+SUMIF(ATEF_XIV!$B:$B,$B34,ATEF_XIV!I:I)</f>
        <v>9</v>
      </c>
      <c r="V34" s="67">
        <f>SUMIF(ATEF_I!$B:$B,$B34,ATEF_I!J:J)+SUMIF(ATEF_II!$B:$B,$B34,ATEF_II!J:J)+SUMIF(ATEF_III!$B:$B,$B34,ATEF_III!J:J)+SUMIF(ATEF_IV!$B:$B,$B34,ATEF_IV!J:J)+SUMIF(ATEF_V!$B:$B,$B34,ATEF_V!J:J)+SUMIF(ATEF_VI!$B:$B,$B34,ATEF_VI!J:J)+SUMIF(ATEF_VII!$B:$B,$B34,ATEF_VII!J:J)+SUMIF(ATEF_VIII!$B:$B,$B34,ATEF_VIII!J:J)+SUMIF(ATEF_IX!$B:$B,$B34,ATEF_IX!J:J)+SUMIF(ATEF_X!$B:$B,$B34,ATEF_X!J:J)+SUMIF(ATEF_XI!$B:$B,$B34,ATEF_XI!J:J)+SUMIF(ATEF_XII!$B:$B,$B34,ATEF_XII!J:J)+SUMIF(ATEF_XIII!$B:$B,$B34,ATEF_XIII!J:J)+SUMIF(ATEF_XIV!$B:$B,$B34,ATEF_XIV!J:J)</f>
        <v>1</v>
      </c>
      <c r="W34" s="73">
        <f t="shared" si="4"/>
        <v>1</v>
      </c>
      <c r="X34" s="75">
        <f>COUNTIFS(ATEF_I!$B:$B,$B34,ATEF_I!$K:$K,1)+COUNTIFS(ATEF_II!$B:$B,$B34,ATEF_II!$K:$K,1)+COUNTIFS(ATEF_III!$B:$B,$B34,ATEF_III!$K:$K,1)+COUNTIFS(ATEF_IV!$B:$B,$B34,ATEF_IV!$K:$K,1)+COUNTIFS(ATEF_V!$B:$B,$B34,ATEF_V!$K:$K,1)+COUNTIFS(ATEF_VI!$B:$B,$B34,ATEF_VI!$K:$K,1)+COUNTIFS(ATEF_VII!$B:$B,$B34,ATEF_VII!$K:$K,1)+COUNTIFS(ATEF_VIII!$B:$B,$B34,ATEF_VIII!$K:$K,1)+COUNTIFS(ATEF_IX!$B:$B,$B34,ATEF_IX!$K:$K,1)+COUNTIFS(ATEF_X!$B:$B,$B34,ATEF_X!$K:$K,1)+COUNTIFS(ATEF_XI!$B:$B,$B34,ATEF_XI!$K:$K,1)+COUNTIFS(ATEF_XII!$B:$B,$B34,ATEF_XII!$K:$K,1)+COUNTIFS(ATEF_XIII!$B:$B,$B34,ATEF_XIII!$K:$K,1)+COUNTIFS(ATEF_XIV!$B:$B,$B34,ATEF_XIV!$K:$K,1)</f>
        <v>0</v>
      </c>
      <c r="Y34" s="75">
        <f>COUNTIFS(ATEF_I!$B:$B,$B34,ATEF_I!$K:$K,2)+COUNTIFS(ATEF_II!$B:$B,$B34,ATEF_II!$K:$K,2)+COUNTIFS(ATEF_III!$B:$B,$B34,ATEF_III!$K:$K,2)+COUNTIFS(ATEF_IV!$B:$B,$B34,ATEF_IV!$K:$K,2)+COUNTIFS(ATEF_V!$B:$B,$B34,ATEF_V!$K:$K,2)+COUNTIFS(ATEF_VI!$B:$B,$B34,ATEF_VI!$K:$K,2)+COUNTIFS(ATEF_VII!$B:$B,$B34,ATEF_VII!$K:$K,2)+COUNTIFS(ATEF_VIII!$B:$B,$B34,ATEF_VIII!$K:$K,2)+COUNTIFS(ATEF_IX!$B:$B,$B34,ATEF_IX!$K:$K,2)+COUNTIFS(ATEF_X!$B:$B,$B34,ATEF_X!$K:$K,2)+COUNTIFS(ATEF_XI!$B:$B,$B34,ATEF_XI!$K:$K,2)+COUNTIFS(ATEF_XII!$B:$B,$B34,ATEF_XII!$K:$K,2)+COUNTIFS(ATEF_XIII!$B:$B,$B34,ATEF_XIII!$K:$K,2)+COUNTIFS(ATEF_XIV!$B:$B,$B34,ATEF_XIV!$K:$K,2)</f>
        <v>0</v>
      </c>
      <c r="Z34" s="75">
        <f>COUNTIFS(ATEF_I!$B:$B,$B34,ATEF_I!$K:$K,3)+COUNTIFS(ATEF_II!$B:$B,$B34,ATEF_II!$K:$K,3)+COUNTIFS(ATEF_III!$B:$B,$B34,ATEF_III!$K:$K,3)+COUNTIFS(ATEF_IV!$B:$B,$B34,ATEF_IV!$K:$K,3)+COUNTIFS(ATEF_V!$B:$B,$B34,ATEF_V!$K:$K,3)+COUNTIFS(ATEF_VI!$B:$B,$B34,ATEF_VI!$K:$K,3)+COUNTIFS(ATEF_VII!$B:$B,$B34,ATEF_VII!$K:$K,3)+COUNTIFS(ATEF_VIII!$B:$B,$B34,ATEF_VIII!$K:$K,3)+COUNTIFS(ATEF_IX!$B:$B,$B34,ATEF_IX!$K:$K,3)+COUNTIFS(ATEF_X!$B:$B,$B34,ATEF_X!$K:$K,3)+COUNTIFS(ATEF_XI!$B:$B,$B34,ATEF_XI!$K:$K,3)+COUNTIFS(ATEF_XII!$B:$B,$B34,ATEF_XII!$K:$K,3)+COUNTIFS(ATEF_XIII!$B:$B,$B34,ATEF_XIII!$K:$K,3)+COUNTIFS(ATEF_XIV!$B:$B,$B34,ATEF_XIV!$K:$K,3)</f>
        <v>0</v>
      </c>
      <c r="AA34" s="75">
        <f>COUNTIFS(ATEF_I!$B:$B,$B34,ATEF_I!$K:$K,"&gt;3")+COUNTIFS(ATEF_II!$B:$B,$B34,ATEF_II!$K:$K,"&gt;3")+COUNTIFS(ATEF_III!$B:$B,$B34,ATEF_III!$K:$K,"&gt;3")+COUNTIFS(ATEF_IV!$B:$B,$B34,ATEF_IV!$K:$K,"&gt;3")+COUNTIFS(ATEF_V!$B:$B,$B34,ATEF_V!$K:$K,"&gt;3")+COUNTIFS(ATEF_VI!$B:$B,$B34,ATEF_VI!$K:$K,"&gt;3")+COUNTIFS(ATEF_VII!$B:$B,$B34,ATEF_VII!$K:$K,"&gt;3")+COUNTIFS(ATEF_VIII!$B:$B,$B34,ATEF_VIII!$K:$K,"&gt;3")+COUNTIFS(ATEF_IX!$B:$B,$B34,ATEF_IX!$K:$K,"&gt;3")+COUNTIFS(ATEF_X!$B:$B,$B34,ATEF_X!$K:$K,"&gt;3")+COUNTIFS(ATEF_XI!$B:$B,$B34,ATEF_XI!$K:$K,"&gt;3")+COUNTIFS(ATEF_XII!$B:$B,$B34,ATEF_XII!$K:$K,"&gt;3")+COUNTIFS(ATEF_XIII!$B:$B,$B34,ATEF_XIII!$K:$K,"&gt;3")+COUNTIFS(ATEF_XIV!$B:$B,$B34,ATEF_XIV!$K:$K,"&gt;3")</f>
        <v>0</v>
      </c>
      <c r="AB34" s="66">
        <f>COUNTIFS(ATEF_I!$B:$B,$B34,ATEF_I!$K:$K,"RIT")+COUNTIFS(ATEF_II!$B:$B,$B34,ATEF_II!$K:$K,"RIT")+COUNTIFS(ATEF_III!$B:$B,$B34,ATEF_III!$K:$K,"RIT")+COUNTIFS(ATEF_IV!$B:$B,$B34,ATEF_IV!$K:$K,"RIT")+COUNTIFS(ATEF_V!$B:$B,$B34,ATEF_V!$K:$K,"RIT")+COUNTIFS(ATEF_VI!$B:$B,$B34,ATEF_VI!$K:$K,"RIT")+COUNTIFS(ATEF_VII!$B:$B,$B34,ATEF_VII!$K:$K,"RIT")+COUNTIFS(ATEF_VIII!$B:$B,$B34,ATEF_VIII!$K:$K,"RIT")+COUNTIFS(ATEF_IX!$B:$B,$B34,ATEF_IX!$K:$K,"RIT")+COUNTIFS(ATEF_X!$B:$B,$B34,ATEF_X!$K:$K,"RIT")+COUNTIFS(ATEF_XI!$B:$B,$B34,ATEF_XI!$K:$K,"RIT")+COUNTIFS(ATEF_XII!$B:$B,$B34,ATEF_XII!$K:$K,"RIT")+COUNTIFS(ATEF_XIII!$B:$B,$B34,ATEF_XIII!$K:$K,"RIT")+COUNTIFS(ATEF_XIV!$B:$B,$B34,ATEF_XIV!$K:$K,"RIT")</f>
        <v>1</v>
      </c>
    </row>
    <row r="35" spans="1:28" x14ac:dyDescent="0.25">
      <c r="A35" s="68" t="s">
        <v>253</v>
      </c>
      <c r="B35" s="66" t="s">
        <v>139</v>
      </c>
      <c r="C35" s="73">
        <f>COUNTIF(ATEF_I!$6:$6,$B35)+COUNTIF(ATEF_II!$6:$6,$B35)+COUNTIF(ATEF_III!$6:$6,$B35)+COUNTIF(ATEF_IV!$6:$6,$B35)+COUNTIF(ATEF_V!$6:$6,$B35)+COUNTIF(ATEF_VI!$6:$6,$B35)+COUNTIF(ATEF_VII!$6:$6,$B35)+COUNTIF(ATEF_VIII!$6:$6,$B35)+COUNTIF(ATEF_IX!$6:$6,$B35)+COUNTIF(ATEF_X!$6:$6,$B35)+COUNTIF(ATEF_XI!$6:$6,$B35)+COUNTIF(ATEF_XII!$6:$6,$B35)+COUNTIF(ATEF_XIII!$6:$6,$B35)+COUNTIF(ATEF_XIV!$6:$6,$B35)</f>
        <v>1</v>
      </c>
      <c r="D35" s="75">
        <f>COUNTIF(ATEF_I!$B:$B,$B35)+COUNTIF(ATEF_II!$B:$B,$B35)+COUNTIF(ATEF_III!$B:$B,$B35)+COUNTIF(ATEF_IV!$B:$B,$B35)+COUNTIF(ATEF_V!$B:$B,$B35)+COUNTIF(ATEF_VI!$B:$B,$B35)+COUNTIF(ATEF_VII!$B:$B,$B35)+COUNTIF(ATEF_VIII!$B:$B,$B35)+COUNTIF(ATEF_IX!$B:$B,$B35)+COUNTIF(ATEF_X!$B:$B,$B35)+COUNTIF(ATEF_XI!$B:$B,$B35)+COUNTIF(ATEF_XII!$B:$B,$B35)+COUNTIF(ATEF_XIII!$B:$B,$B35)+COUNTIF(ATEF_XIV!$B:$B,$B35)</f>
        <v>1</v>
      </c>
      <c r="E35" s="67">
        <f t="shared" si="0"/>
        <v>0</v>
      </c>
      <c r="F35" s="73">
        <f>COUNTIFS(ATEF_I!$B:$B,$B35,ATEF_I!$A:$A,"1°")+COUNTIFS(ATEF_II!$B:$B,$B35,ATEF_I!$A:$A,"1°")+COUNTIFS(ATEF_III!$B:$B,$B35,ATEF_I!$A:$A,"1°")+COUNTIFS(ATEF_IV!$B:$B,$B35,ATEF_I!$A:$A,"1°")+COUNTIFS(ATEF_V!$B:$B,$B35,ATEF_I!$A:$A,"1°")+COUNTIFS(ATEF_VI!$B:$B,$B35,ATEF_I!$A:$A,"1°")+COUNTIFS(ATEF_VII!$B:$B,$B35,ATEF_I!$A:$A,"1°")+COUNTIFS(ATEF_VIII!$B:$B,$B35,ATEF_I!$A:$A,"1°")+COUNTIFS(ATEF_IX!$B:$B,$B35,ATEF_I!$A:$A,"1°")+COUNTIFS(ATEF_X!$B:$B,$B35,ATEF_I!$A:$A,"1°")+COUNTIFS(ATEF_XI!$B:$B,$B35,ATEF_I!$A:$A,"1°")+COUNTIFS(ATEF_XII!$B:$B,$B35,ATEF_I!$A:$A,"1°")+COUNTIFS(ATEF_XIII!$B:$B,$B35,ATEF_I!$A:$A,"1°")+COUNTIFS(ATEF_XIV!$B:$B,$B35,ATEF_I!$A:$A,"1°")</f>
        <v>0</v>
      </c>
      <c r="G35" s="75">
        <f>COUNTIFS(ATEF_I!$B:$B,$B35,ATEF_I!$A:$A,"2°")+COUNTIFS(ATEF_II!$B:$B,$B35,ATEF_I!$A:$A,"2°")+COUNTIFS(ATEF_III!$B:$B,$B35,ATEF_I!$A:$A,"2°")+COUNTIFS(ATEF_IV!$B:$B,$B35,ATEF_I!$A:$A,"2°")+COUNTIFS(ATEF_V!$B:$B,$B35,ATEF_I!$A:$A,"2°")+COUNTIFS(ATEF_VI!$B:$B,$B35,ATEF_I!$A:$A,"2°")+COUNTIFS(ATEF_VII!$B:$B,$B35,ATEF_I!$A:$A,"2°")+COUNTIFS(ATEF_VIII!$B:$B,$B35,ATEF_I!$A:$A,"2°")+COUNTIFS(ATEF_IX!$B:$B,$B35,ATEF_I!$A:$A,"2°")+COUNTIFS(ATEF_X!$B:$B,$B35,ATEF_I!$A:$A,"2°")+COUNTIFS(ATEF_XI!$B:$B,$B35,ATEF_I!$A:$A,"2°")+COUNTIFS(ATEF_XII!$B:$B,$B35,ATEF_I!$A:$A,"2°")+COUNTIFS(ATEF_XIII!$B:$B,$B35,ATEF_I!$A:$A,"2°")+COUNTIFS(ATEF_XIV!$B:$B,$B35,ATEF_I!$A:$A,"2°")</f>
        <v>0</v>
      </c>
      <c r="H35" s="75">
        <f>COUNTIFS(ATEF_I!$B:$B,$B35,ATEF_I!$A:$A,"3°")+COUNTIFS(ATEF_II!$B:$B,$B35,ATEF_I!$A:$A,"3°")+COUNTIFS(ATEF_III!$B:$B,$B35,ATEF_I!$A:$A,"3°")+COUNTIFS(ATEF_IV!$B:$B,$B35,ATEF_I!$A:$A,"3°")+COUNTIFS(ATEF_V!$B:$B,$B35,ATEF_I!$A:$A,"3°")+COUNTIFS(ATEF_VI!$B:$B,$B35,ATEF_I!$A:$A,"3°")+COUNTIFS(ATEF_VII!$B:$B,$B35,ATEF_I!$A:$A,"3°")+COUNTIFS(ATEF_VIII!$B:$B,$B35,ATEF_I!$A:$A,"3°")+COUNTIFS(ATEF_IX!$B:$B,$B35,ATEF_I!$A:$A,"3°")+COUNTIFS(ATEF_X!$B:$B,$B35,ATEF_I!$A:$A,"3°")+COUNTIFS(ATEF_XI!$B:$B,$B35,ATEF_I!$A:$A,"3°")+COUNTIFS(ATEF_XII!$B:$B,$B35,ATEF_I!$A:$A,"3°")+COUNTIFS(ATEF_XIII!$B:$B,$B35,ATEF_I!$A:$A,"3°")+COUNTIFS(ATEF_XIV!$B:$B,$B35,ATEF_I!$A:$A,"3°")</f>
        <v>0</v>
      </c>
      <c r="I35" s="66">
        <f t="shared" si="1"/>
        <v>1</v>
      </c>
      <c r="J35" s="73">
        <v>0</v>
      </c>
      <c r="K35" s="75">
        <v>0</v>
      </c>
      <c r="L35" s="75">
        <v>0</v>
      </c>
      <c r="M35" s="66">
        <f t="shared" si="2"/>
        <v>1</v>
      </c>
      <c r="N35" s="73">
        <f t="shared" si="3"/>
        <v>8</v>
      </c>
      <c r="O35" s="75">
        <f>SUMIF(ATEF_I!$B:$B,$B35,ATEF_I!$C:$C)+SUMIF(ATEF_II!$B:$B,$B35,ATEF_II!$C:$C)+SUMIF(ATEF_III!$B:$B,$B35,ATEF_III!$C:$C)+SUMIF(ATEF_IV!$B:$B,$B35,ATEF_IV!$C:$C)+SUMIF(ATEF_V!$B:$B,$B35,ATEF_V!$C:$C)+SUMIF(ATEF_VI!$B:$B,$B35,ATEF_VI!$C:$C)+SUMIF(ATEF_VII!$B:$B,$B35,ATEF_VII!$C:$C)+SUMIF(ATEF_VIII!$B:$B,$B35,ATEF_VIII!$C:$C)+SUMIF(ATEF_IX!$B:$B,$B35,ATEF_IX!$C:$C)+SUMIF(ATEF_X!$B:$B,$B35,ATEF_X!$C:$C)+SUMIF(ATEF_XI!$B:$B,$B35,ATEF_XI!$C:$C)+SUMIF(ATEF_XII!$B:$B,$B35,ATEF_XII!$C:$C)+SUMIF(ATEF_XIII!$B:$B,$B35,ATEF_XIII!$C:$C)+SUMIF(ATEF_XIV!$B:$B,$B35,ATEF_XIV!$C:$C)</f>
        <v>0</v>
      </c>
      <c r="P35" s="75">
        <f>SUMIF(ATEF_I!$B:$B,$B35,ATEF_I!D:D)+SUMIF(ATEF_II!$B:$B,$B35,ATEF_II!D:D)+SUMIF(ATEF_III!$B:$B,$B35,ATEF_III!D:D)+SUMIF(ATEF_IV!$B:$B,$B35,ATEF_IV!D:D)+SUMIF(ATEF_V!$B:$B,$B35,ATEF_V!D:D)+SUMIF(ATEF_VI!$B:$B,$B35,ATEF_VI!D:D)+SUMIF(ATEF_VII!$B:$B,$B35,ATEF_VII!D:D)+SUMIF(ATEF_VIII!$B:$B,$B35,ATEF_VIII!D:D)+SUMIF(ATEF_IX!$B:$B,$B35,ATEF_IX!D:D)+SUMIF(ATEF_X!$B:$B,$B35,ATEF_X!D:D)+SUMIF(ATEF_XI!$B:$B,$B35,ATEF_XI!D:D)+SUMIF(ATEF_XII!$B:$B,$B35,ATEF_XII!D:D)+SUMIF(ATEF_XIII!$B:$B,$B35,ATEF_XIII!D:D)+SUMIF(ATEF_XIV!$B:$B,$B35,ATEF_XIV!D:D)</f>
        <v>0</v>
      </c>
      <c r="Q35" s="75">
        <f>SUMIF(ATEF_I!$B:$B,$B35,ATEF_I!E:E)+SUMIF(ATEF_II!$B:$B,$B35,ATEF_II!E:E)+SUMIF(ATEF_III!$B:$B,$B35,ATEF_III!E:E)+SUMIF(ATEF_IV!$B:$B,$B35,ATEF_IV!E:E)+SUMIF(ATEF_V!$B:$B,$B35,ATEF_V!E:E)+SUMIF(ATEF_VI!$B:$B,$B35,ATEF_VI!E:E)+SUMIF(ATEF_VII!$B:$B,$B35,ATEF_VII!E:E)+SUMIF(ATEF_VIII!$B:$B,$B35,ATEF_VIII!E:E)+SUMIF(ATEF_IX!$B:$B,$B35,ATEF_IX!E:E)+SUMIF(ATEF_X!$B:$B,$B35,ATEF_X!E:E)+SUMIF(ATEF_XI!$B:$B,$B35,ATEF_XI!E:E)+SUMIF(ATEF_XII!$B:$B,$B35,ATEF_XII!E:E)+SUMIF(ATEF_XIII!$B:$B,$B35,ATEF_XIII!E:E)+SUMIF(ATEF_XIV!$B:$B,$B35,ATEF_XIV!E:E)</f>
        <v>0</v>
      </c>
      <c r="R35" s="75">
        <f>SUMIF(ATEF_I!$B:$B,$B35,ATEF_I!F:F)+SUMIF(ATEF_II!$B:$B,$B35,ATEF_II!F:F)+SUMIF(ATEF_III!$B:$B,$B35,ATEF_III!F:F)+SUMIF(ATEF_IV!$B:$B,$B35,ATEF_IV!F:F)+SUMIF(ATEF_V!$B:$B,$B35,ATEF_V!F:F)+SUMIF(ATEF_VI!$B:$B,$B35,ATEF_VI!F:F)+SUMIF(ATEF_VII!$B:$B,$B35,ATEF_VII!F:F)+SUMIF(ATEF_VIII!$B:$B,$B35,ATEF_VIII!F:F)+SUMIF(ATEF_IX!$B:$B,$B35,ATEF_IX!F:F)+SUMIF(ATEF_X!$B:$B,$B35,ATEF_X!F:F)+SUMIF(ATEF_XI!$B:$B,$B35,ATEF_XI!F:F)+SUMIF(ATEF_XII!$B:$B,$B35,ATEF_XII!F:F)+SUMIF(ATEF_XIII!$B:$B,$B35,ATEF_XIII!F:F)+SUMIF(ATEF_XIV!$B:$B,$B35,ATEF_XIV!F:F)</f>
        <v>0</v>
      </c>
      <c r="S35" s="75">
        <f>SUMIF(ATEF_I!$B:$B,$B35,ATEF_I!G:G)+SUMIF(ATEF_II!$B:$B,$B35,ATEF_II!G:G)+SUMIF(ATEF_III!$B:$B,$B35,ATEF_III!G:G)+SUMIF(ATEF_IV!$B:$B,$B35,ATEF_IV!G:G)+SUMIF(ATEF_V!$B:$B,$B35,ATEF_V!G:G)+SUMIF(ATEF_VI!$B:$B,$B35,ATEF_VI!G:G)+SUMIF(ATEF_VII!$B:$B,$B35,ATEF_VII!G:G)+SUMIF(ATEF_VIII!$B:$B,$B35,ATEF_VIII!G:G)+SUMIF(ATEF_IX!$B:$B,$B35,ATEF_IX!G:G)+SUMIF(ATEF_X!$B:$B,$B35,ATEF_X!G:G)+SUMIF(ATEF_XI!$B:$B,$B35,ATEF_XI!G:G)+SUMIF(ATEF_XII!$B:$B,$B35,ATEF_XII!G:G)+SUMIF(ATEF_XIII!$B:$B,$B35,ATEF_XIII!G:G)+SUMIF(ATEF_XIV!$B:$B,$B35,ATEF_XIV!G:G)</f>
        <v>1</v>
      </c>
      <c r="T35" s="75">
        <f>SUMIF(ATEF_I!$B:$B,$B35,ATEF_I!H:H)+SUMIF(ATEF_II!$B:$B,$B35,ATEF_II!H:H)+SUMIF(ATEF_III!$B:$B,$B35,ATEF_III!H:H)+SUMIF(ATEF_IV!$B:$B,$B35,ATEF_IV!H:H)+SUMIF(ATEF_V!$B:$B,$B35,ATEF_V!H:H)+SUMIF(ATEF_VI!$B:$B,$B35,ATEF_VI!H:H)+SUMIF(ATEF_VII!$B:$B,$B35,ATEF_VII!H:H)+SUMIF(ATEF_VIII!$B:$B,$B35,ATEF_VIII!H:H)+SUMIF(ATEF_IX!$B:$B,$B35,ATEF_IX!H:H)+SUMIF(ATEF_X!$B:$B,$B35,ATEF_X!H:H)+SUMIF(ATEF_XI!$B:$B,$B35,ATEF_XI!H:H)+SUMIF(ATEF_XII!$B:$B,$B35,ATEF_XII!H:H)+SUMIF(ATEF_XIII!$B:$B,$B35,ATEF_XIII!H:H)+SUMIF(ATEF_XIV!$B:$B,$B35,ATEF_XIV!H:H)</f>
        <v>7</v>
      </c>
      <c r="U35" s="75">
        <f>SUMIF(ATEF_I!$B:$B,$B35,ATEF_I!I:I)+SUMIF(ATEF_II!$B:$B,$B35,ATEF_II!I:I)+SUMIF(ATEF_III!$B:$B,$B35,ATEF_III!I:I)+SUMIF(ATEF_IV!$B:$B,$B35,ATEF_IV!I:I)+SUMIF(ATEF_V!$B:$B,$B35,ATEF_V!I:I)+SUMIF(ATEF_VI!$B:$B,$B35,ATEF_VI!I:I)+SUMIF(ATEF_VII!$B:$B,$B35,ATEF_VII!I:I)+SUMIF(ATEF_VIII!$B:$B,$B35,ATEF_VIII!I:I)+SUMIF(ATEF_IX!$B:$B,$B35,ATEF_IX!I:I)+SUMIF(ATEF_X!$B:$B,$B35,ATEF_X!I:I)+SUMIF(ATEF_XI!$B:$B,$B35,ATEF_XI!I:I)+SUMIF(ATEF_XII!$B:$B,$B35,ATEF_XII!I:I)+SUMIF(ATEF_XIII!$B:$B,$B35,ATEF_XIII!I:I)+SUMIF(ATEF_XIV!$B:$B,$B35,ATEF_XIV!I:I)</f>
        <v>0</v>
      </c>
      <c r="V35" s="67">
        <f>SUMIF(ATEF_I!$B:$B,$B35,ATEF_I!J:J)+SUMIF(ATEF_II!$B:$B,$B35,ATEF_II!J:J)+SUMIF(ATEF_III!$B:$B,$B35,ATEF_III!J:J)+SUMIF(ATEF_IV!$B:$B,$B35,ATEF_IV!J:J)+SUMIF(ATEF_V!$B:$B,$B35,ATEF_V!J:J)+SUMIF(ATEF_VI!$B:$B,$B35,ATEF_VI!J:J)+SUMIF(ATEF_VII!$B:$B,$B35,ATEF_VII!J:J)+SUMIF(ATEF_VIII!$B:$B,$B35,ATEF_VIII!J:J)+SUMIF(ATEF_IX!$B:$B,$B35,ATEF_IX!J:J)+SUMIF(ATEF_X!$B:$B,$B35,ATEF_X!J:J)+SUMIF(ATEF_XI!$B:$B,$B35,ATEF_XI!J:J)+SUMIF(ATEF_XII!$B:$B,$B35,ATEF_XII!J:J)+SUMIF(ATEF_XIII!$B:$B,$B35,ATEF_XIII!J:J)+SUMIF(ATEF_XIV!$B:$B,$B35,ATEF_XIV!J:J)</f>
        <v>0</v>
      </c>
      <c r="W35" s="73">
        <f t="shared" si="4"/>
        <v>1</v>
      </c>
      <c r="X35" s="75">
        <f>COUNTIFS(ATEF_I!$B:$B,$B35,ATEF_I!$K:$K,1)+COUNTIFS(ATEF_II!$B:$B,$B35,ATEF_II!$K:$K,1)+COUNTIFS(ATEF_III!$B:$B,$B35,ATEF_III!$K:$K,1)+COUNTIFS(ATEF_IV!$B:$B,$B35,ATEF_IV!$K:$K,1)+COUNTIFS(ATEF_V!$B:$B,$B35,ATEF_V!$K:$K,1)+COUNTIFS(ATEF_VI!$B:$B,$B35,ATEF_VI!$K:$K,1)+COUNTIFS(ATEF_VII!$B:$B,$B35,ATEF_VII!$K:$K,1)+COUNTIFS(ATEF_VIII!$B:$B,$B35,ATEF_VIII!$K:$K,1)+COUNTIFS(ATEF_IX!$B:$B,$B35,ATEF_IX!$K:$K,1)+COUNTIFS(ATEF_X!$B:$B,$B35,ATEF_X!$K:$K,1)+COUNTIFS(ATEF_XI!$B:$B,$B35,ATEF_XI!$K:$K,1)+COUNTIFS(ATEF_XII!$B:$B,$B35,ATEF_XII!$K:$K,1)+COUNTIFS(ATEF_XIII!$B:$B,$B35,ATEF_XIII!$K:$K,1)+COUNTIFS(ATEF_XIV!$B:$B,$B35,ATEF_XIV!$K:$K,1)</f>
        <v>0</v>
      </c>
      <c r="Y35" s="75">
        <f>COUNTIFS(ATEF_I!$B:$B,$B35,ATEF_I!$K:$K,2)+COUNTIFS(ATEF_II!$B:$B,$B35,ATEF_II!$K:$K,2)+COUNTIFS(ATEF_III!$B:$B,$B35,ATEF_III!$K:$K,2)+COUNTIFS(ATEF_IV!$B:$B,$B35,ATEF_IV!$K:$K,2)+COUNTIFS(ATEF_V!$B:$B,$B35,ATEF_V!$K:$K,2)+COUNTIFS(ATEF_VI!$B:$B,$B35,ATEF_VI!$K:$K,2)+COUNTIFS(ATEF_VII!$B:$B,$B35,ATEF_VII!$K:$K,2)+COUNTIFS(ATEF_VIII!$B:$B,$B35,ATEF_VIII!$K:$K,2)+COUNTIFS(ATEF_IX!$B:$B,$B35,ATEF_IX!$K:$K,2)+COUNTIFS(ATEF_X!$B:$B,$B35,ATEF_X!$K:$K,2)+COUNTIFS(ATEF_XI!$B:$B,$B35,ATEF_XI!$K:$K,2)+COUNTIFS(ATEF_XII!$B:$B,$B35,ATEF_XII!$K:$K,2)+COUNTIFS(ATEF_XIII!$B:$B,$B35,ATEF_XIII!$K:$K,2)+COUNTIFS(ATEF_XIV!$B:$B,$B35,ATEF_XIV!$K:$K,2)</f>
        <v>0</v>
      </c>
      <c r="Z35" s="75">
        <f>COUNTIFS(ATEF_I!$B:$B,$B35,ATEF_I!$K:$K,3)+COUNTIFS(ATEF_II!$B:$B,$B35,ATEF_II!$K:$K,3)+COUNTIFS(ATEF_III!$B:$B,$B35,ATEF_III!$K:$K,3)+COUNTIFS(ATEF_IV!$B:$B,$B35,ATEF_IV!$K:$K,3)+COUNTIFS(ATEF_V!$B:$B,$B35,ATEF_V!$K:$K,3)+COUNTIFS(ATEF_VI!$B:$B,$B35,ATEF_VI!$K:$K,3)+COUNTIFS(ATEF_VII!$B:$B,$B35,ATEF_VII!$K:$K,3)+COUNTIFS(ATEF_VIII!$B:$B,$B35,ATEF_VIII!$K:$K,3)+COUNTIFS(ATEF_IX!$B:$B,$B35,ATEF_IX!$K:$K,3)+COUNTIFS(ATEF_X!$B:$B,$B35,ATEF_X!$K:$K,3)+COUNTIFS(ATEF_XI!$B:$B,$B35,ATEF_XI!$K:$K,3)+COUNTIFS(ATEF_XII!$B:$B,$B35,ATEF_XII!$K:$K,3)+COUNTIFS(ATEF_XIII!$B:$B,$B35,ATEF_XIII!$K:$K,3)+COUNTIFS(ATEF_XIV!$B:$B,$B35,ATEF_XIV!$K:$K,3)</f>
        <v>0</v>
      </c>
      <c r="AA35" s="75">
        <f>COUNTIFS(ATEF_I!$B:$B,$B35,ATEF_I!$K:$K,"&gt;3")+COUNTIFS(ATEF_II!$B:$B,$B35,ATEF_II!$K:$K,"&gt;3")+COUNTIFS(ATEF_III!$B:$B,$B35,ATEF_III!$K:$K,"&gt;3")+COUNTIFS(ATEF_IV!$B:$B,$B35,ATEF_IV!$K:$K,"&gt;3")+COUNTIFS(ATEF_V!$B:$B,$B35,ATEF_V!$K:$K,"&gt;3")+COUNTIFS(ATEF_VI!$B:$B,$B35,ATEF_VI!$K:$K,"&gt;3")+COUNTIFS(ATEF_VII!$B:$B,$B35,ATEF_VII!$K:$K,"&gt;3")+COUNTIFS(ATEF_VIII!$B:$B,$B35,ATEF_VIII!$K:$K,"&gt;3")+COUNTIFS(ATEF_IX!$B:$B,$B35,ATEF_IX!$K:$K,"&gt;3")+COUNTIFS(ATEF_X!$B:$B,$B35,ATEF_X!$K:$K,"&gt;3")+COUNTIFS(ATEF_XI!$B:$B,$B35,ATEF_XI!$K:$K,"&gt;3")+COUNTIFS(ATEF_XII!$B:$B,$B35,ATEF_XII!$K:$K,"&gt;3")+COUNTIFS(ATEF_XIII!$B:$B,$B35,ATEF_XIII!$K:$K,"&gt;3")+COUNTIFS(ATEF_XIV!$B:$B,$B35,ATEF_XIV!$K:$K,"&gt;3")</f>
        <v>1</v>
      </c>
      <c r="AB35" s="66">
        <f>COUNTIFS(ATEF_I!$B:$B,$B35,ATEF_I!$K:$K,"RIT")+COUNTIFS(ATEF_II!$B:$B,$B35,ATEF_II!$K:$K,"RIT")+COUNTIFS(ATEF_III!$B:$B,$B35,ATEF_III!$K:$K,"RIT")+COUNTIFS(ATEF_IV!$B:$B,$B35,ATEF_IV!$K:$K,"RIT")+COUNTIFS(ATEF_V!$B:$B,$B35,ATEF_V!$K:$K,"RIT")+COUNTIFS(ATEF_VI!$B:$B,$B35,ATEF_VI!$K:$K,"RIT")+COUNTIFS(ATEF_VII!$B:$B,$B35,ATEF_VII!$K:$K,"RIT")+COUNTIFS(ATEF_VIII!$B:$B,$B35,ATEF_VIII!$K:$K,"RIT")+COUNTIFS(ATEF_IX!$B:$B,$B35,ATEF_IX!$K:$K,"RIT")+COUNTIFS(ATEF_X!$B:$B,$B35,ATEF_X!$K:$K,"RIT")+COUNTIFS(ATEF_XI!$B:$B,$B35,ATEF_XI!$K:$K,"RIT")+COUNTIFS(ATEF_XII!$B:$B,$B35,ATEF_XII!$K:$K,"RIT")+COUNTIFS(ATEF_XIII!$B:$B,$B35,ATEF_XIII!$K:$K,"RIT")+COUNTIFS(ATEF_XIV!$B:$B,$B35,ATEF_XIV!$K:$K,"RIT")</f>
        <v>0</v>
      </c>
    </row>
    <row r="36" spans="1:28" x14ac:dyDescent="0.25">
      <c r="A36" s="68" t="s">
        <v>270</v>
      </c>
      <c r="B36" s="66" t="s">
        <v>174</v>
      </c>
      <c r="C36" s="73">
        <f>COUNTIF(ATEF_I!$6:$6,$B36)+COUNTIF(ATEF_II!$6:$6,$B36)+COUNTIF(ATEF_III!$6:$6,$B36)+COUNTIF(ATEF_IV!$6:$6,$B36)+COUNTIF(ATEF_V!$6:$6,$B36)+COUNTIF(ATEF_VI!$6:$6,$B36)+COUNTIF(ATEF_VII!$6:$6,$B36)+COUNTIF(ATEF_VIII!$6:$6,$B36)+COUNTIF(ATEF_IX!$6:$6,$B36)+COUNTIF(ATEF_X!$6:$6,$B36)+COUNTIF(ATEF_XI!$6:$6,$B36)+COUNTIF(ATEF_XII!$6:$6,$B36)+COUNTIF(ATEF_XIII!$6:$6,$B36)+COUNTIF(ATEF_XIV!$6:$6,$B36)</f>
        <v>1</v>
      </c>
      <c r="D36" s="75">
        <f>COUNTIF(ATEF_I!$B:$B,$B36)+COUNTIF(ATEF_II!$B:$B,$B36)+COUNTIF(ATEF_III!$B:$B,$B36)+COUNTIF(ATEF_IV!$B:$B,$B36)+COUNTIF(ATEF_V!$B:$B,$B36)+COUNTIF(ATEF_VI!$B:$B,$B36)+COUNTIF(ATEF_VII!$B:$B,$B36)+COUNTIF(ATEF_VIII!$B:$B,$B36)+COUNTIF(ATEF_IX!$B:$B,$B36)+COUNTIF(ATEF_X!$B:$B,$B36)+COUNTIF(ATEF_XI!$B:$B,$B36)+COUNTIF(ATEF_XII!$B:$B,$B36)+COUNTIF(ATEF_XIII!$B:$B,$B36)+COUNTIF(ATEF_XIV!$B:$B,$B36)</f>
        <v>1</v>
      </c>
      <c r="E36" s="67">
        <f t="shared" si="0"/>
        <v>0</v>
      </c>
      <c r="F36" s="73">
        <f>COUNTIFS(ATEF_I!$B:$B,$B36,ATEF_I!$A:$A,"1°")+COUNTIFS(ATEF_II!$B:$B,$B36,ATEF_I!$A:$A,"1°")+COUNTIFS(ATEF_III!$B:$B,$B36,ATEF_I!$A:$A,"1°")+COUNTIFS(ATEF_IV!$B:$B,$B36,ATEF_I!$A:$A,"1°")+COUNTIFS(ATEF_V!$B:$B,$B36,ATEF_I!$A:$A,"1°")+COUNTIFS(ATEF_VI!$B:$B,$B36,ATEF_I!$A:$A,"1°")+COUNTIFS(ATEF_VII!$B:$B,$B36,ATEF_I!$A:$A,"1°")+COUNTIFS(ATEF_VIII!$B:$B,$B36,ATEF_I!$A:$A,"1°")+COUNTIFS(ATEF_IX!$B:$B,$B36,ATEF_I!$A:$A,"1°")+COUNTIFS(ATEF_X!$B:$B,$B36,ATEF_I!$A:$A,"1°")+COUNTIFS(ATEF_XI!$B:$B,$B36,ATEF_I!$A:$A,"1°")+COUNTIFS(ATEF_XII!$B:$B,$B36,ATEF_I!$A:$A,"1°")+COUNTIFS(ATEF_XIII!$B:$B,$B36,ATEF_I!$A:$A,"1°")+COUNTIFS(ATEF_XIV!$B:$B,$B36,ATEF_I!$A:$A,"1°")</f>
        <v>0</v>
      </c>
      <c r="G36" s="75">
        <f>COUNTIFS(ATEF_I!$B:$B,$B36,ATEF_I!$A:$A,"2°")+COUNTIFS(ATEF_II!$B:$B,$B36,ATEF_I!$A:$A,"2°")+COUNTIFS(ATEF_III!$B:$B,$B36,ATEF_I!$A:$A,"2°")+COUNTIFS(ATEF_IV!$B:$B,$B36,ATEF_I!$A:$A,"2°")+COUNTIFS(ATEF_V!$B:$B,$B36,ATEF_I!$A:$A,"2°")+COUNTIFS(ATEF_VI!$B:$B,$B36,ATEF_I!$A:$A,"2°")+COUNTIFS(ATEF_VII!$B:$B,$B36,ATEF_I!$A:$A,"2°")+COUNTIFS(ATEF_VIII!$B:$B,$B36,ATEF_I!$A:$A,"2°")+COUNTIFS(ATEF_IX!$B:$B,$B36,ATEF_I!$A:$A,"2°")+COUNTIFS(ATEF_X!$B:$B,$B36,ATEF_I!$A:$A,"2°")+COUNTIFS(ATEF_XI!$B:$B,$B36,ATEF_I!$A:$A,"2°")+COUNTIFS(ATEF_XII!$B:$B,$B36,ATEF_I!$A:$A,"2°")+COUNTIFS(ATEF_XIII!$B:$B,$B36,ATEF_I!$A:$A,"2°")+COUNTIFS(ATEF_XIV!$B:$B,$B36,ATEF_I!$A:$A,"2°")</f>
        <v>0</v>
      </c>
      <c r="H36" s="75">
        <f>COUNTIFS(ATEF_I!$B:$B,$B36,ATEF_I!$A:$A,"3°")+COUNTIFS(ATEF_II!$B:$B,$B36,ATEF_I!$A:$A,"3°")+COUNTIFS(ATEF_III!$B:$B,$B36,ATEF_I!$A:$A,"3°")+COUNTIFS(ATEF_IV!$B:$B,$B36,ATEF_I!$A:$A,"3°")+COUNTIFS(ATEF_V!$B:$B,$B36,ATEF_I!$A:$A,"3°")+COUNTIFS(ATEF_VI!$B:$B,$B36,ATEF_I!$A:$A,"3°")+COUNTIFS(ATEF_VII!$B:$B,$B36,ATEF_I!$A:$A,"3°")+COUNTIFS(ATEF_VIII!$B:$B,$B36,ATEF_I!$A:$A,"3°")+COUNTIFS(ATEF_IX!$B:$B,$B36,ATEF_I!$A:$A,"3°")+COUNTIFS(ATEF_X!$B:$B,$B36,ATEF_I!$A:$A,"3°")+COUNTIFS(ATEF_XI!$B:$B,$B36,ATEF_I!$A:$A,"3°")+COUNTIFS(ATEF_XII!$B:$B,$B36,ATEF_I!$A:$A,"3°")+COUNTIFS(ATEF_XIII!$B:$B,$B36,ATEF_I!$A:$A,"3°")+COUNTIFS(ATEF_XIV!$B:$B,$B36,ATEF_I!$A:$A,"3°")</f>
        <v>0</v>
      </c>
      <c r="I36" s="66">
        <f t="shared" si="1"/>
        <v>1</v>
      </c>
      <c r="J36" s="73">
        <v>1</v>
      </c>
      <c r="K36" s="75">
        <v>0</v>
      </c>
      <c r="L36" s="75">
        <v>0</v>
      </c>
      <c r="M36" s="66">
        <f t="shared" si="2"/>
        <v>0</v>
      </c>
      <c r="N36" s="73">
        <f t="shared" si="3"/>
        <v>8</v>
      </c>
      <c r="O36" s="75">
        <f>SUMIF(ATEF_I!$B:$B,$B36,ATEF_I!$C:$C)+SUMIF(ATEF_II!$B:$B,$B36,ATEF_II!$C:$C)+SUMIF(ATEF_III!$B:$B,$B36,ATEF_III!$C:$C)+SUMIF(ATEF_IV!$B:$B,$B36,ATEF_IV!$C:$C)+SUMIF(ATEF_V!$B:$B,$B36,ATEF_V!$C:$C)+SUMIF(ATEF_VI!$B:$B,$B36,ATEF_VI!$C:$C)+SUMIF(ATEF_VII!$B:$B,$B36,ATEF_VII!$C:$C)+SUMIF(ATEF_VIII!$B:$B,$B36,ATEF_VIII!$C:$C)+SUMIF(ATEF_IX!$B:$B,$B36,ATEF_IX!$C:$C)+SUMIF(ATEF_X!$B:$B,$B36,ATEF_X!$C:$C)+SUMIF(ATEF_XI!$B:$B,$B36,ATEF_XI!$C:$C)+SUMIF(ATEF_XII!$B:$B,$B36,ATEF_XII!$C:$C)+SUMIF(ATEF_XIII!$B:$B,$B36,ATEF_XIII!$C:$C)+SUMIF(ATEF_XIV!$B:$B,$B36,ATEF_XIV!$C:$C)</f>
        <v>0</v>
      </c>
      <c r="P36" s="75">
        <f>SUMIF(ATEF_I!$B:$B,$B36,ATEF_I!D:D)+SUMIF(ATEF_II!$B:$B,$B36,ATEF_II!D:D)+SUMIF(ATEF_III!$B:$B,$B36,ATEF_III!D:D)+SUMIF(ATEF_IV!$B:$B,$B36,ATEF_IV!D:D)+SUMIF(ATEF_V!$B:$B,$B36,ATEF_V!D:D)+SUMIF(ATEF_VI!$B:$B,$B36,ATEF_VI!D:D)+SUMIF(ATEF_VII!$B:$B,$B36,ATEF_VII!D:D)+SUMIF(ATEF_VIII!$B:$B,$B36,ATEF_VIII!D:D)+SUMIF(ATEF_IX!$B:$B,$B36,ATEF_IX!D:D)+SUMIF(ATEF_X!$B:$B,$B36,ATEF_X!D:D)+SUMIF(ATEF_XI!$B:$B,$B36,ATEF_XI!D:D)+SUMIF(ATEF_XII!$B:$B,$B36,ATEF_XII!D:D)+SUMIF(ATEF_XIII!$B:$B,$B36,ATEF_XIII!D:D)+SUMIF(ATEF_XIV!$B:$B,$B36,ATEF_XIV!D:D)</f>
        <v>1</v>
      </c>
      <c r="Q36" s="75">
        <f>SUMIF(ATEF_I!$B:$B,$B36,ATEF_I!E:E)+SUMIF(ATEF_II!$B:$B,$B36,ATEF_II!E:E)+SUMIF(ATEF_III!$B:$B,$B36,ATEF_III!E:E)+SUMIF(ATEF_IV!$B:$B,$B36,ATEF_IV!E:E)+SUMIF(ATEF_V!$B:$B,$B36,ATEF_V!E:E)+SUMIF(ATEF_VI!$B:$B,$B36,ATEF_VI!E:E)+SUMIF(ATEF_VII!$B:$B,$B36,ATEF_VII!E:E)+SUMIF(ATEF_VIII!$B:$B,$B36,ATEF_VIII!E:E)+SUMIF(ATEF_IX!$B:$B,$B36,ATEF_IX!E:E)+SUMIF(ATEF_X!$B:$B,$B36,ATEF_X!E:E)+SUMIF(ATEF_XI!$B:$B,$B36,ATEF_XI!E:E)+SUMIF(ATEF_XII!$B:$B,$B36,ATEF_XII!E:E)+SUMIF(ATEF_XIII!$B:$B,$B36,ATEF_XIII!E:E)+SUMIF(ATEF_XIV!$B:$B,$B36,ATEF_XIV!E:E)</f>
        <v>1</v>
      </c>
      <c r="R36" s="75">
        <f>SUMIF(ATEF_I!$B:$B,$B36,ATEF_I!F:F)+SUMIF(ATEF_II!$B:$B,$B36,ATEF_II!F:F)+SUMIF(ATEF_III!$B:$B,$B36,ATEF_III!F:F)+SUMIF(ATEF_IV!$B:$B,$B36,ATEF_IV!F:F)+SUMIF(ATEF_V!$B:$B,$B36,ATEF_V!F:F)+SUMIF(ATEF_VI!$B:$B,$B36,ATEF_VI!F:F)+SUMIF(ATEF_VII!$B:$B,$B36,ATEF_VII!F:F)+SUMIF(ATEF_VIII!$B:$B,$B36,ATEF_VIII!F:F)+SUMIF(ATEF_IX!$B:$B,$B36,ATEF_IX!F:F)+SUMIF(ATEF_X!$B:$B,$B36,ATEF_X!F:F)+SUMIF(ATEF_XI!$B:$B,$B36,ATEF_XI!F:F)+SUMIF(ATEF_XII!$B:$B,$B36,ATEF_XII!F:F)+SUMIF(ATEF_XIII!$B:$B,$B36,ATEF_XIII!F:F)+SUMIF(ATEF_XIV!$B:$B,$B36,ATEF_XIV!F:F)</f>
        <v>1</v>
      </c>
      <c r="S36" s="75">
        <f>SUMIF(ATEF_I!$B:$B,$B36,ATEF_I!G:G)+SUMIF(ATEF_II!$B:$B,$B36,ATEF_II!G:G)+SUMIF(ATEF_III!$B:$B,$B36,ATEF_III!G:G)+SUMIF(ATEF_IV!$B:$B,$B36,ATEF_IV!G:G)+SUMIF(ATEF_V!$B:$B,$B36,ATEF_V!G:G)+SUMIF(ATEF_VI!$B:$B,$B36,ATEF_VI!G:G)+SUMIF(ATEF_VII!$B:$B,$B36,ATEF_VII!G:G)+SUMIF(ATEF_VIII!$B:$B,$B36,ATEF_VIII!G:G)+SUMIF(ATEF_IX!$B:$B,$B36,ATEF_IX!G:G)+SUMIF(ATEF_X!$B:$B,$B36,ATEF_X!G:G)+SUMIF(ATEF_XI!$B:$B,$B36,ATEF_XI!G:G)+SUMIF(ATEF_XII!$B:$B,$B36,ATEF_XII!G:G)+SUMIF(ATEF_XIII!$B:$B,$B36,ATEF_XIII!G:G)+SUMIF(ATEF_XIV!$B:$B,$B36,ATEF_XIV!G:G)</f>
        <v>1</v>
      </c>
      <c r="T36" s="75">
        <f>SUMIF(ATEF_I!$B:$B,$B36,ATEF_I!H:H)+SUMIF(ATEF_II!$B:$B,$B36,ATEF_II!H:H)+SUMIF(ATEF_III!$B:$B,$B36,ATEF_III!H:H)+SUMIF(ATEF_IV!$B:$B,$B36,ATEF_IV!H:H)+SUMIF(ATEF_V!$B:$B,$B36,ATEF_V!H:H)+SUMIF(ATEF_VI!$B:$B,$B36,ATEF_VI!H:H)+SUMIF(ATEF_VII!$B:$B,$B36,ATEF_VII!H:H)+SUMIF(ATEF_VIII!$B:$B,$B36,ATEF_VIII!H:H)+SUMIF(ATEF_IX!$B:$B,$B36,ATEF_IX!H:H)+SUMIF(ATEF_X!$B:$B,$B36,ATEF_X!H:H)+SUMIF(ATEF_XI!$B:$B,$B36,ATEF_XI!H:H)+SUMIF(ATEF_XII!$B:$B,$B36,ATEF_XII!H:H)+SUMIF(ATEF_XIII!$B:$B,$B36,ATEF_XIII!H:H)+SUMIF(ATEF_XIV!$B:$B,$B36,ATEF_XIV!H:H)</f>
        <v>3</v>
      </c>
      <c r="U36" s="75">
        <f>SUMIF(ATEF_I!$B:$B,$B36,ATEF_I!I:I)+SUMIF(ATEF_II!$B:$B,$B36,ATEF_II!I:I)+SUMIF(ATEF_III!$B:$B,$B36,ATEF_III!I:I)+SUMIF(ATEF_IV!$B:$B,$B36,ATEF_IV!I:I)+SUMIF(ATEF_V!$B:$B,$B36,ATEF_V!I:I)+SUMIF(ATEF_VI!$B:$B,$B36,ATEF_VI!I:I)+SUMIF(ATEF_VII!$B:$B,$B36,ATEF_VII!I:I)+SUMIF(ATEF_VIII!$B:$B,$B36,ATEF_VIII!I:I)+SUMIF(ATEF_IX!$B:$B,$B36,ATEF_IX!I:I)+SUMIF(ATEF_X!$B:$B,$B36,ATEF_X!I:I)+SUMIF(ATEF_XI!$B:$B,$B36,ATEF_XI!I:I)+SUMIF(ATEF_XII!$B:$B,$B36,ATEF_XII!I:I)+SUMIF(ATEF_XIII!$B:$B,$B36,ATEF_XIII!I:I)+SUMIF(ATEF_XIV!$B:$B,$B36,ATEF_XIV!I:I)</f>
        <v>1</v>
      </c>
      <c r="V36" s="67">
        <f>SUMIF(ATEF_I!$B:$B,$B36,ATEF_I!J:J)+SUMIF(ATEF_II!$B:$B,$B36,ATEF_II!J:J)+SUMIF(ATEF_III!$B:$B,$B36,ATEF_III!J:J)+SUMIF(ATEF_IV!$B:$B,$B36,ATEF_IV!J:J)+SUMIF(ATEF_V!$B:$B,$B36,ATEF_V!J:J)+SUMIF(ATEF_VI!$B:$B,$B36,ATEF_VI!J:J)+SUMIF(ATEF_VII!$B:$B,$B36,ATEF_VII!J:J)+SUMIF(ATEF_VIII!$B:$B,$B36,ATEF_VIII!J:J)+SUMIF(ATEF_IX!$B:$B,$B36,ATEF_IX!J:J)+SUMIF(ATEF_X!$B:$B,$B36,ATEF_X!J:J)+SUMIF(ATEF_XI!$B:$B,$B36,ATEF_XI!J:J)+SUMIF(ATEF_XII!$B:$B,$B36,ATEF_XII!J:J)+SUMIF(ATEF_XIII!$B:$B,$B36,ATEF_XIII!J:J)+SUMIF(ATEF_XIV!$B:$B,$B36,ATEF_XIV!J:J)</f>
        <v>0</v>
      </c>
      <c r="W36" s="73">
        <f t="shared" si="4"/>
        <v>1</v>
      </c>
      <c r="X36" s="75">
        <f>COUNTIFS(ATEF_I!$B:$B,$B36,ATEF_I!$K:$K,1)+COUNTIFS(ATEF_II!$B:$B,$B36,ATEF_II!$K:$K,1)+COUNTIFS(ATEF_III!$B:$B,$B36,ATEF_III!$K:$K,1)+COUNTIFS(ATEF_IV!$B:$B,$B36,ATEF_IV!$K:$K,1)+COUNTIFS(ATEF_V!$B:$B,$B36,ATEF_V!$K:$K,1)+COUNTIFS(ATEF_VI!$B:$B,$B36,ATEF_VI!$K:$K,1)+COUNTIFS(ATEF_VII!$B:$B,$B36,ATEF_VII!$K:$K,1)+COUNTIFS(ATEF_VIII!$B:$B,$B36,ATEF_VIII!$K:$K,1)+COUNTIFS(ATEF_IX!$B:$B,$B36,ATEF_IX!$K:$K,1)+COUNTIFS(ATEF_X!$B:$B,$B36,ATEF_X!$K:$K,1)+COUNTIFS(ATEF_XI!$B:$B,$B36,ATEF_XI!$K:$K,1)+COUNTIFS(ATEF_XII!$B:$B,$B36,ATEF_XII!$K:$K,1)+COUNTIFS(ATEF_XIII!$B:$B,$B36,ATEF_XIII!$K:$K,1)+COUNTIFS(ATEF_XIV!$B:$B,$B36,ATEF_XIV!$K:$K,1)</f>
        <v>0</v>
      </c>
      <c r="Y36" s="75">
        <f>COUNTIFS(ATEF_I!$B:$B,$B36,ATEF_I!$K:$K,2)+COUNTIFS(ATEF_II!$B:$B,$B36,ATEF_II!$K:$K,2)+COUNTIFS(ATEF_III!$B:$B,$B36,ATEF_III!$K:$K,2)+COUNTIFS(ATEF_IV!$B:$B,$B36,ATEF_IV!$K:$K,2)+COUNTIFS(ATEF_V!$B:$B,$B36,ATEF_V!$K:$K,2)+COUNTIFS(ATEF_VI!$B:$B,$B36,ATEF_VI!$K:$K,2)+COUNTIFS(ATEF_VII!$B:$B,$B36,ATEF_VII!$K:$K,2)+COUNTIFS(ATEF_VIII!$B:$B,$B36,ATEF_VIII!$K:$K,2)+COUNTIFS(ATEF_IX!$B:$B,$B36,ATEF_IX!$K:$K,2)+COUNTIFS(ATEF_X!$B:$B,$B36,ATEF_X!$K:$K,2)+COUNTIFS(ATEF_XI!$B:$B,$B36,ATEF_XI!$K:$K,2)+COUNTIFS(ATEF_XII!$B:$B,$B36,ATEF_XII!$K:$K,2)+COUNTIFS(ATEF_XIII!$B:$B,$B36,ATEF_XIII!$K:$K,2)+COUNTIFS(ATEF_XIV!$B:$B,$B36,ATEF_XIV!$K:$K,2)</f>
        <v>1</v>
      </c>
      <c r="Z36" s="75">
        <f>COUNTIFS(ATEF_I!$B:$B,$B36,ATEF_I!$K:$K,3)+COUNTIFS(ATEF_II!$B:$B,$B36,ATEF_II!$K:$K,3)+COUNTIFS(ATEF_III!$B:$B,$B36,ATEF_III!$K:$K,3)+COUNTIFS(ATEF_IV!$B:$B,$B36,ATEF_IV!$K:$K,3)+COUNTIFS(ATEF_V!$B:$B,$B36,ATEF_V!$K:$K,3)+COUNTIFS(ATEF_VI!$B:$B,$B36,ATEF_VI!$K:$K,3)+COUNTIFS(ATEF_VII!$B:$B,$B36,ATEF_VII!$K:$K,3)+COUNTIFS(ATEF_VIII!$B:$B,$B36,ATEF_VIII!$K:$K,3)+COUNTIFS(ATEF_IX!$B:$B,$B36,ATEF_IX!$K:$K,3)+COUNTIFS(ATEF_X!$B:$B,$B36,ATEF_X!$K:$K,3)+COUNTIFS(ATEF_XI!$B:$B,$B36,ATEF_XI!$K:$K,3)+COUNTIFS(ATEF_XII!$B:$B,$B36,ATEF_XII!$K:$K,3)+COUNTIFS(ATEF_XIII!$B:$B,$B36,ATEF_XIII!$K:$K,3)+COUNTIFS(ATEF_XIV!$B:$B,$B36,ATEF_XIV!$K:$K,3)</f>
        <v>0</v>
      </c>
      <c r="AA36" s="75">
        <f>COUNTIFS(ATEF_I!$B:$B,$B36,ATEF_I!$K:$K,"&gt;3")+COUNTIFS(ATEF_II!$B:$B,$B36,ATEF_II!$K:$K,"&gt;3")+COUNTIFS(ATEF_III!$B:$B,$B36,ATEF_III!$K:$K,"&gt;3")+COUNTIFS(ATEF_IV!$B:$B,$B36,ATEF_IV!$K:$K,"&gt;3")+COUNTIFS(ATEF_V!$B:$B,$B36,ATEF_V!$K:$K,"&gt;3")+COUNTIFS(ATEF_VI!$B:$B,$B36,ATEF_VI!$K:$K,"&gt;3")+COUNTIFS(ATEF_VII!$B:$B,$B36,ATEF_VII!$K:$K,"&gt;3")+COUNTIFS(ATEF_VIII!$B:$B,$B36,ATEF_VIII!$K:$K,"&gt;3")+COUNTIFS(ATEF_IX!$B:$B,$B36,ATEF_IX!$K:$K,"&gt;3")+COUNTIFS(ATEF_X!$B:$B,$B36,ATEF_X!$K:$K,"&gt;3")+COUNTIFS(ATEF_XI!$B:$B,$B36,ATEF_XI!$K:$K,"&gt;3")+COUNTIFS(ATEF_XII!$B:$B,$B36,ATEF_XII!$K:$K,"&gt;3")+COUNTIFS(ATEF_XIII!$B:$B,$B36,ATEF_XIII!$K:$K,"&gt;3")+COUNTIFS(ATEF_XIV!$B:$B,$B36,ATEF_XIV!$K:$K,"&gt;3")</f>
        <v>0</v>
      </c>
      <c r="AB36" s="66">
        <f>COUNTIFS(ATEF_I!$B:$B,$B36,ATEF_I!$K:$K,"RIT")+COUNTIFS(ATEF_II!$B:$B,$B36,ATEF_II!$K:$K,"RIT")+COUNTIFS(ATEF_III!$B:$B,$B36,ATEF_III!$K:$K,"RIT")+COUNTIFS(ATEF_IV!$B:$B,$B36,ATEF_IV!$K:$K,"RIT")+COUNTIFS(ATEF_V!$B:$B,$B36,ATEF_V!$K:$K,"RIT")+COUNTIFS(ATEF_VI!$B:$B,$B36,ATEF_VI!$K:$K,"RIT")+COUNTIFS(ATEF_VII!$B:$B,$B36,ATEF_VII!$K:$K,"RIT")+COUNTIFS(ATEF_VIII!$B:$B,$B36,ATEF_VIII!$K:$K,"RIT")+COUNTIFS(ATEF_IX!$B:$B,$B36,ATEF_IX!$K:$K,"RIT")+COUNTIFS(ATEF_X!$B:$B,$B36,ATEF_X!$K:$K,"RIT")+COUNTIFS(ATEF_XI!$B:$B,$B36,ATEF_XI!$K:$K,"RIT")+COUNTIFS(ATEF_XII!$B:$B,$B36,ATEF_XII!$K:$K,"RIT")+COUNTIFS(ATEF_XIII!$B:$B,$B36,ATEF_XIII!$K:$K,"RIT")+COUNTIFS(ATEF_XIV!$B:$B,$B36,ATEF_XIV!$K:$K,"RIT")</f>
        <v>0</v>
      </c>
    </row>
    <row r="37" spans="1:28" x14ac:dyDescent="0.25">
      <c r="A37" s="68" t="s">
        <v>271</v>
      </c>
      <c r="B37" s="66" t="s">
        <v>276</v>
      </c>
      <c r="C37" s="73">
        <f>COUNTIF(ATEF_I!$6:$6,$B37)+COUNTIF(ATEF_II!$6:$6,$B37)+COUNTIF(ATEF_III!$6:$6,$B37)+COUNTIF(ATEF_IV!$6:$6,$B37)+COUNTIF(ATEF_V!$6:$6,$B37)+COUNTIF(ATEF_VI!$6:$6,$B37)+COUNTIF(ATEF_VII!$6:$6,$B37)+COUNTIF(ATEF_VIII!$6:$6,$B37)+COUNTIF(ATEF_IX!$6:$6,$B37)+COUNTIF(ATEF_X!$6:$6,$B37)+COUNTIF(ATEF_XI!$6:$6,$B37)+COUNTIF(ATEF_XII!$6:$6,$B37)+COUNTIF(ATEF_XIII!$6:$6,$B37)+COUNTIF(ATEF_XIV!$6:$6,$B37)</f>
        <v>1</v>
      </c>
      <c r="D37" s="75">
        <f>COUNTIF(ATEF_I!$B:$B,$B37)+COUNTIF(ATEF_II!$B:$B,$B37)+COUNTIF(ATEF_III!$B:$B,$B37)+COUNTIF(ATEF_IV!$B:$B,$B37)+COUNTIF(ATEF_V!$B:$B,$B37)+COUNTIF(ATEF_VI!$B:$B,$B37)+COUNTIF(ATEF_VII!$B:$B,$B37)+COUNTIF(ATEF_VIII!$B:$B,$B37)+COUNTIF(ATEF_IX!$B:$B,$B37)+COUNTIF(ATEF_X!$B:$B,$B37)+COUNTIF(ATEF_XI!$B:$B,$B37)+COUNTIF(ATEF_XII!$B:$B,$B37)+COUNTIF(ATEF_XIII!$B:$B,$B37)+COUNTIF(ATEF_XIV!$B:$B,$B37)</f>
        <v>1</v>
      </c>
      <c r="E37" s="67">
        <f t="shared" si="0"/>
        <v>0</v>
      </c>
      <c r="F37" s="73">
        <f>COUNTIFS(ATEF_I!$B:$B,$B37,ATEF_I!$A:$A,"1°")+COUNTIFS(ATEF_II!$B:$B,$B37,ATEF_I!$A:$A,"1°")+COUNTIFS(ATEF_III!$B:$B,$B37,ATEF_I!$A:$A,"1°")+COUNTIFS(ATEF_IV!$B:$B,$B37,ATEF_I!$A:$A,"1°")+COUNTIFS(ATEF_V!$B:$B,$B37,ATEF_I!$A:$A,"1°")+COUNTIFS(ATEF_VI!$B:$B,$B37,ATEF_I!$A:$A,"1°")+COUNTIFS(ATEF_VII!$B:$B,$B37,ATEF_I!$A:$A,"1°")+COUNTIFS(ATEF_VIII!$B:$B,$B37,ATEF_I!$A:$A,"1°")+COUNTIFS(ATEF_IX!$B:$B,$B37,ATEF_I!$A:$A,"1°")+COUNTIFS(ATEF_X!$B:$B,$B37,ATEF_I!$A:$A,"1°")+COUNTIFS(ATEF_XI!$B:$B,$B37,ATEF_I!$A:$A,"1°")+COUNTIFS(ATEF_XII!$B:$B,$B37,ATEF_I!$A:$A,"1°")+COUNTIFS(ATEF_XIII!$B:$B,$B37,ATEF_I!$A:$A,"1°")+COUNTIFS(ATEF_XIV!$B:$B,$B37,ATEF_I!$A:$A,"1°")</f>
        <v>0</v>
      </c>
      <c r="G37" s="75">
        <f>COUNTIFS(ATEF_I!$B:$B,$B37,ATEF_I!$A:$A,"2°")+COUNTIFS(ATEF_II!$B:$B,$B37,ATEF_I!$A:$A,"2°")+COUNTIFS(ATEF_III!$B:$B,$B37,ATEF_I!$A:$A,"2°")+COUNTIFS(ATEF_IV!$B:$B,$B37,ATEF_I!$A:$A,"2°")+COUNTIFS(ATEF_V!$B:$B,$B37,ATEF_I!$A:$A,"2°")+COUNTIFS(ATEF_VI!$B:$B,$B37,ATEF_I!$A:$A,"2°")+COUNTIFS(ATEF_VII!$B:$B,$B37,ATEF_I!$A:$A,"2°")+COUNTIFS(ATEF_VIII!$B:$B,$B37,ATEF_I!$A:$A,"2°")+COUNTIFS(ATEF_IX!$B:$B,$B37,ATEF_I!$A:$A,"2°")+COUNTIFS(ATEF_X!$B:$B,$B37,ATEF_I!$A:$A,"2°")+COUNTIFS(ATEF_XI!$B:$B,$B37,ATEF_I!$A:$A,"2°")+COUNTIFS(ATEF_XII!$B:$B,$B37,ATEF_I!$A:$A,"2°")+COUNTIFS(ATEF_XIII!$B:$B,$B37,ATEF_I!$A:$A,"2°")+COUNTIFS(ATEF_XIV!$B:$B,$B37,ATEF_I!$A:$A,"2°")</f>
        <v>0</v>
      </c>
      <c r="H37" s="75">
        <f>COUNTIFS(ATEF_I!$B:$B,$B37,ATEF_I!$A:$A,"3°")+COUNTIFS(ATEF_II!$B:$B,$B37,ATEF_I!$A:$A,"3°")+COUNTIFS(ATEF_III!$B:$B,$B37,ATEF_I!$A:$A,"3°")+COUNTIFS(ATEF_IV!$B:$B,$B37,ATEF_I!$A:$A,"3°")+COUNTIFS(ATEF_V!$B:$B,$B37,ATEF_I!$A:$A,"3°")+COUNTIFS(ATEF_VI!$B:$B,$B37,ATEF_I!$A:$A,"3°")+COUNTIFS(ATEF_VII!$B:$B,$B37,ATEF_I!$A:$A,"3°")+COUNTIFS(ATEF_VIII!$B:$B,$B37,ATEF_I!$A:$A,"3°")+COUNTIFS(ATEF_IX!$B:$B,$B37,ATEF_I!$A:$A,"3°")+COUNTIFS(ATEF_X!$B:$B,$B37,ATEF_I!$A:$A,"3°")+COUNTIFS(ATEF_XI!$B:$B,$B37,ATEF_I!$A:$A,"3°")+COUNTIFS(ATEF_XII!$B:$B,$B37,ATEF_I!$A:$A,"3°")+COUNTIFS(ATEF_XIII!$B:$B,$B37,ATEF_I!$A:$A,"3°")+COUNTIFS(ATEF_XIV!$B:$B,$B37,ATEF_I!$A:$A,"3°")</f>
        <v>0</v>
      </c>
      <c r="I37" s="66">
        <f t="shared" si="1"/>
        <v>1</v>
      </c>
      <c r="J37" s="73">
        <v>0</v>
      </c>
      <c r="K37" s="75">
        <v>0</v>
      </c>
      <c r="L37" s="75">
        <v>0</v>
      </c>
      <c r="M37" s="66">
        <f t="shared" si="2"/>
        <v>1</v>
      </c>
      <c r="N37" s="73">
        <f t="shared" si="3"/>
        <v>18</v>
      </c>
      <c r="O37" s="75">
        <f>SUMIF(ATEF_I!$B:$B,$B37,ATEF_I!$C:$C)+SUMIF(ATEF_II!$B:$B,$B37,ATEF_II!$C:$C)+SUMIF(ATEF_III!$B:$B,$B37,ATEF_III!$C:$C)+SUMIF(ATEF_IV!$B:$B,$B37,ATEF_IV!$C:$C)+SUMIF(ATEF_V!$B:$B,$B37,ATEF_V!$C:$C)+SUMIF(ATEF_VI!$B:$B,$B37,ATEF_VI!$C:$C)+SUMIF(ATEF_VII!$B:$B,$B37,ATEF_VII!$C:$C)+SUMIF(ATEF_VIII!$B:$B,$B37,ATEF_VIII!$C:$C)+SUMIF(ATEF_IX!$B:$B,$B37,ATEF_IX!$C:$C)+SUMIF(ATEF_X!$B:$B,$B37,ATEF_X!$C:$C)+SUMIF(ATEF_XI!$B:$B,$B37,ATEF_XI!$C:$C)+SUMIF(ATEF_XII!$B:$B,$B37,ATEF_XII!$C:$C)+SUMIF(ATEF_XIII!$B:$B,$B37,ATEF_XIII!$C:$C)+SUMIF(ATEF_XIV!$B:$B,$B37,ATEF_XIV!$C:$C)</f>
        <v>0</v>
      </c>
      <c r="P37" s="75">
        <f>SUMIF(ATEF_I!$B:$B,$B37,ATEF_I!D:D)+SUMIF(ATEF_II!$B:$B,$B37,ATEF_II!D:D)+SUMIF(ATEF_III!$B:$B,$B37,ATEF_III!D:D)+SUMIF(ATEF_IV!$B:$B,$B37,ATEF_IV!D:D)+SUMIF(ATEF_V!$B:$B,$B37,ATEF_V!D:D)+SUMIF(ATEF_VI!$B:$B,$B37,ATEF_VI!D:D)+SUMIF(ATEF_VII!$B:$B,$B37,ATEF_VII!D:D)+SUMIF(ATEF_VIII!$B:$B,$B37,ATEF_VIII!D:D)+SUMIF(ATEF_IX!$B:$B,$B37,ATEF_IX!D:D)+SUMIF(ATEF_X!$B:$B,$B37,ATEF_X!D:D)+SUMIF(ATEF_XI!$B:$B,$B37,ATEF_XI!D:D)+SUMIF(ATEF_XII!$B:$B,$B37,ATEF_XII!D:D)+SUMIF(ATEF_XIII!$B:$B,$B37,ATEF_XIII!D:D)+SUMIF(ATEF_XIV!$B:$B,$B37,ATEF_XIV!D:D)</f>
        <v>0</v>
      </c>
      <c r="Q37" s="75">
        <f>SUMIF(ATEF_I!$B:$B,$B37,ATEF_I!E:E)+SUMIF(ATEF_II!$B:$B,$B37,ATEF_II!E:E)+SUMIF(ATEF_III!$B:$B,$B37,ATEF_III!E:E)+SUMIF(ATEF_IV!$B:$B,$B37,ATEF_IV!E:E)+SUMIF(ATEF_V!$B:$B,$B37,ATEF_V!E:E)+SUMIF(ATEF_VI!$B:$B,$B37,ATEF_VI!E:E)+SUMIF(ATEF_VII!$B:$B,$B37,ATEF_VII!E:E)+SUMIF(ATEF_VIII!$B:$B,$B37,ATEF_VIII!E:E)+SUMIF(ATEF_IX!$B:$B,$B37,ATEF_IX!E:E)+SUMIF(ATEF_X!$B:$B,$B37,ATEF_X!E:E)+SUMIF(ATEF_XI!$B:$B,$B37,ATEF_XI!E:E)+SUMIF(ATEF_XII!$B:$B,$B37,ATEF_XII!E:E)+SUMIF(ATEF_XIII!$B:$B,$B37,ATEF_XIII!E:E)+SUMIF(ATEF_XIV!$B:$B,$B37,ATEF_XIV!E:E)</f>
        <v>1</v>
      </c>
      <c r="R37" s="75">
        <f>SUMIF(ATEF_I!$B:$B,$B37,ATEF_I!F:F)+SUMIF(ATEF_II!$B:$B,$B37,ATEF_II!F:F)+SUMIF(ATEF_III!$B:$B,$B37,ATEF_III!F:F)+SUMIF(ATEF_IV!$B:$B,$B37,ATEF_IV!F:F)+SUMIF(ATEF_V!$B:$B,$B37,ATEF_V!F:F)+SUMIF(ATEF_VI!$B:$B,$B37,ATEF_VI!F:F)+SUMIF(ATEF_VII!$B:$B,$B37,ATEF_VII!F:F)+SUMIF(ATEF_VIII!$B:$B,$B37,ATEF_VIII!F:F)+SUMIF(ATEF_IX!$B:$B,$B37,ATEF_IX!F:F)+SUMIF(ATEF_X!$B:$B,$B37,ATEF_X!F:F)+SUMIF(ATEF_XI!$B:$B,$B37,ATEF_XI!F:F)+SUMIF(ATEF_XII!$B:$B,$B37,ATEF_XII!F:F)+SUMIF(ATEF_XIII!$B:$B,$B37,ATEF_XIII!F:F)+SUMIF(ATEF_XIV!$B:$B,$B37,ATEF_XIV!F:F)</f>
        <v>2</v>
      </c>
      <c r="S37" s="75">
        <f>SUMIF(ATEF_I!$B:$B,$B37,ATEF_I!G:G)+SUMIF(ATEF_II!$B:$B,$B37,ATEF_II!G:G)+SUMIF(ATEF_III!$B:$B,$B37,ATEF_III!G:G)+SUMIF(ATEF_IV!$B:$B,$B37,ATEF_IV!G:G)+SUMIF(ATEF_V!$B:$B,$B37,ATEF_V!G:G)+SUMIF(ATEF_VI!$B:$B,$B37,ATEF_VI!G:G)+SUMIF(ATEF_VII!$B:$B,$B37,ATEF_VII!G:G)+SUMIF(ATEF_VIII!$B:$B,$B37,ATEF_VIII!G:G)+SUMIF(ATEF_IX!$B:$B,$B37,ATEF_IX!G:G)+SUMIF(ATEF_X!$B:$B,$B37,ATEF_X!G:G)+SUMIF(ATEF_XI!$B:$B,$B37,ATEF_XI!G:G)+SUMIF(ATEF_XII!$B:$B,$B37,ATEF_XII!G:G)+SUMIF(ATEF_XIII!$B:$B,$B37,ATEF_XIII!G:G)+SUMIF(ATEF_XIV!$B:$B,$B37,ATEF_XIV!G:G)</f>
        <v>1</v>
      </c>
      <c r="T37" s="75">
        <f>SUMIF(ATEF_I!$B:$B,$B37,ATEF_I!H:H)+SUMIF(ATEF_II!$B:$B,$B37,ATEF_II!H:H)+SUMIF(ATEF_III!$B:$B,$B37,ATEF_III!H:H)+SUMIF(ATEF_IV!$B:$B,$B37,ATEF_IV!H:H)+SUMIF(ATEF_V!$B:$B,$B37,ATEF_V!H:H)+SUMIF(ATEF_VI!$B:$B,$B37,ATEF_VI!H:H)+SUMIF(ATEF_VII!$B:$B,$B37,ATEF_VII!H:H)+SUMIF(ATEF_VIII!$B:$B,$B37,ATEF_VIII!H:H)+SUMIF(ATEF_IX!$B:$B,$B37,ATEF_IX!H:H)+SUMIF(ATEF_X!$B:$B,$B37,ATEF_X!H:H)+SUMIF(ATEF_XI!$B:$B,$B37,ATEF_XI!H:H)+SUMIF(ATEF_XII!$B:$B,$B37,ATEF_XII!H:H)+SUMIF(ATEF_XIII!$B:$B,$B37,ATEF_XIII!H:H)+SUMIF(ATEF_XIV!$B:$B,$B37,ATEF_XIV!H:H)</f>
        <v>3</v>
      </c>
      <c r="U37" s="75">
        <f>SUMIF(ATEF_I!$B:$B,$B37,ATEF_I!I:I)+SUMIF(ATEF_II!$B:$B,$B37,ATEF_II!I:I)+SUMIF(ATEF_III!$B:$B,$B37,ATEF_III!I:I)+SUMIF(ATEF_IV!$B:$B,$B37,ATEF_IV!I:I)+SUMIF(ATEF_V!$B:$B,$B37,ATEF_V!I:I)+SUMIF(ATEF_VI!$B:$B,$B37,ATEF_VI!I:I)+SUMIF(ATEF_VII!$B:$B,$B37,ATEF_VII!I:I)+SUMIF(ATEF_VIII!$B:$B,$B37,ATEF_VIII!I:I)+SUMIF(ATEF_IX!$B:$B,$B37,ATEF_IX!I:I)+SUMIF(ATEF_X!$B:$B,$B37,ATEF_X!I:I)+SUMIF(ATEF_XI!$B:$B,$B37,ATEF_XI!I:I)+SUMIF(ATEF_XII!$B:$B,$B37,ATEF_XII!I:I)+SUMIF(ATEF_XIII!$B:$B,$B37,ATEF_XIII!I:I)+SUMIF(ATEF_XIV!$B:$B,$B37,ATEF_XIV!I:I)</f>
        <v>11</v>
      </c>
      <c r="V37" s="67">
        <f>SUMIF(ATEF_I!$B:$B,$B37,ATEF_I!J:J)+SUMIF(ATEF_II!$B:$B,$B37,ATEF_II!J:J)+SUMIF(ATEF_III!$B:$B,$B37,ATEF_III!J:J)+SUMIF(ATEF_IV!$B:$B,$B37,ATEF_IV!J:J)+SUMIF(ATEF_V!$B:$B,$B37,ATEF_V!J:J)+SUMIF(ATEF_VI!$B:$B,$B37,ATEF_VI!J:J)+SUMIF(ATEF_VII!$B:$B,$B37,ATEF_VII!J:J)+SUMIF(ATEF_VIII!$B:$B,$B37,ATEF_VIII!J:J)+SUMIF(ATEF_IX!$B:$B,$B37,ATEF_IX!J:J)+SUMIF(ATEF_X!$B:$B,$B37,ATEF_X!J:J)+SUMIF(ATEF_XI!$B:$B,$B37,ATEF_XI!J:J)+SUMIF(ATEF_XII!$B:$B,$B37,ATEF_XII!J:J)+SUMIF(ATEF_XIII!$B:$B,$B37,ATEF_XIII!J:J)+SUMIF(ATEF_XIV!$B:$B,$B37,ATEF_XIV!J:J)</f>
        <v>0</v>
      </c>
      <c r="W37" s="73">
        <f t="shared" si="4"/>
        <v>1</v>
      </c>
      <c r="X37" s="75">
        <f>COUNTIFS(ATEF_I!$B:$B,$B37,ATEF_I!$K:$K,1)+COUNTIFS(ATEF_II!$B:$B,$B37,ATEF_II!$K:$K,1)+COUNTIFS(ATEF_III!$B:$B,$B37,ATEF_III!$K:$K,1)+COUNTIFS(ATEF_IV!$B:$B,$B37,ATEF_IV!$K:$K,1)+COUNTIFS(ATEF_V!$B:$B,$B37,ATEF_V!$K:$K,1)+COUNTIFS(ATEF_VI!$B:$B,$B37,ATEF_VI!$K:$K,1)+COUNTIFS(ATEF_VII!$B:$B,$B37,ATEF_VII!$K:$K,1)+COUNTIFS(ATEF_VIII!$B:$B,$B37,ATEF_VIII!$K:$K,1)+COUNTIFS(ATEF_IX!$B:$B,$B37,ATEF_IX!$K:$K,1)+COUNTIFS(ATEF_X!$B:$B,$B37,ATEF_X!$K:$K,1)+COUNTIFS(ATEF_XI!$B:$B,$B37,ATEF_XI!$K:$K,1)+COUNTIFS(ATEF_XII!$B:$B,$B37,ATEF_XII!$K:$K,1)+COUNTIFS(ATEF_XIII!$B:$B,$B37,ATEF_XIII!$K:$K,1)+COUNTIFS(ATEF_XIV!$B:$B,$B37,ATEF_XIV!$K:$K,1)</f>
        <v>0</v>
      </c>
      <c r="Y37" s="75">
        <f>COUNTIFS(ATEF_I!$B:$B,$B37,ATEF_I!$K:$K,2)+COUNTIFS(ATEF_II!$B:$B,$B37,ATEF_II!$K:$K,2)+COUNTIFS(ATEF_III!$B:$B,$B37,ATEF_III!$K:$K,2)+COUNTIFS(ATEF_IV!$B:$B,$B37,ATEF_IV!$K:$K,2)+COUNTIFS(ATEF_V!$B:$B,$B37,ATEF_V!$K:$K,2)+COUNTIFS(ATEF_VI!$B:$B,$B37,ATEF_VI!$K:$K,2)+COUNTIFS(ATEF_VII!$B:$B,$B37,ATEF_VII!$K:$K,2)+COUNTIFS(ATEF_VIII!$B:$B,$B37,ATEF_VIII!$K:$K,2)+COUNTIFS(ATEF_IX!$B:$B,$B37,ATEF_IX!$K:$K,2)+COUNTIFS(ATEF_X!$B:$B,$B37,ATEF_X!$K:$K,2)+COUNTIFS(ATEF_XI!$B:$B,$B37,ATEF_XI!$K:$K,2)+COUNTIFS(ATEF_XII!$B:$B,$B37,ATEF_XII!$K:$K,2)+COUNTIFS(ATEF_XIII!$B:$B,$B37,ATEF_XIII!$K:$K,2)+COUNTIFS(ATEF_XIV!$B:$B,$B37,ATEF_XIV!$K:$K,2)</f>
        <v>0</v>
      </c>
      <c r="Z37" s="75">
        <f>COUNTIFS(ATEF_I!$B:$B,$B37,ATEF_I!$K:$K,3)+COUNTIFS(ATEF_II!$B:$B,$B37,ATEF_II!$K:$K,3)+COUNTIFS(ATEF_III!$B:$B,$B37,ATEF_III!$K:$K,3)+COUNTIFS(ATEF_IV!$B:$B,$B37,ATEF_IV!$K:$K,3)+COUNTIFS(ATEF_V!$B:$B,$B37,ATEF_V!$K:$K,3)+COUNTIFS(ATEF_VI!$B:$B,$B37,ATEF_VI!$K:$K,3)+COUNTIFS(ATEF_VII!$B:$B,$B37,ATEF_VII!$K:$K,3)+COUNTIFS(ATEF_VIII!$B:$B,$B37,ATEF_VIII!$K:$K,3)+COUNTIFS(ATEF_IX!$B:$B,$B37,ATEF_IX!$K:$K,3)+COUNTIFS(ATEF_X!$B:$B,$B37,ATEF_X!$K:$K,3)+COUNTIFS(ATEF_XI!$B:$B,$B37,ATEF_XI!$K:$K,3)+COUNTIFS(ATEF_XII!$B:$B,$B37,ATEF_XII!$K:$K,3)+COUNTIFS(ATEF_XIII!$B:$B,$B37,ATEF_XIII!$K:$K,3)+COUNTIFS(ATEF_XIV!$B:$B,$B37,ATEF_XIV!$K:$K,3)</f>
        <v>0</v>
      </c>
      <c r="AA37" s="75">
        <f>COUNTIFS(ATEF_I!$B:$B,$B37,ATEF_I!$K:$K,"&gt;3")+COUNTIFS(ATEF_II!$B:$B,$B37,ATEF_II!$K:$K,"&gt;3")+COUNTIFS(ATEF_III!$B:$B,$B37,ATEF_III!$K:$K,"&gt;3")+COUNTIFS(ATEF_IV!$B:$B,$B37,ATEF_IV!$K:$K,"&gt;3")+COUNTIFS(ATEF_V!$B:$B,$B37,ATEF_V!$K:$K,"&gt;3")+COUNTIFS(ATEF_VI!$B:$B,$B37,ATEF_VI!$K:$K,"&gt;3")+COUNTIFS(ATEF_VII!$B:$B,$B37,ATEF_VII!$K:$K,"&gt;3")+COUNTIFS(ATEF_VIII!$B:$B,$B37,ATEF_VIII!$K:$K,"&gt;3")+COUNTIFS(ATEF_IX!$B:$B,$B37,ATEF_IX!$K:$K,"&gt;3")+COUNTIFS(ATEF_X!$B:$B,$B37,ATEF_X!$K:$K,"&gt;3")+COUNTIFS(ATEF_XI!$B:$B,$B37,ATEF_XI!$K:$K,"&gt;3")+COUNTIFS(ATEF_XII!$B:$B,$B37,ATEF_XII!$K:$K,"&gt;3")+COUNTIFS(ATEF_XIII!$B:$B,$B37,ATEF_XIII!$K:$K,"&gt;3")+COUNTIFS(ATEF_XIV!$B:$B,$B37,ATEF_XIV!$K:$K,"&gt;3")</f>
        <v>1</v>
      </c>
      <c r="AB37" s="66">
        <f>COUNTIFS(ATEF_I!$B:$B,$B37,ATEF_I!$K:$K,"RIT")+COUNTIFS(ATEF_II!$B:$B,$B37,ATEF_II!$K:$K,"RIT")+COUNTIFS(ATEF_III!$B:$B,$B37,ATEF_III!$K:$K,"RIT")+COUNTIFS(ATEF_IV!$B:$B,$B37,ATEF_IV!$K:$K,"RIT")+COUNTIFS(ATEF_V!$B:$B,$B37,ATEF_V!$K:$K,"RIT")+COUNTIFS(ATEF_VI!$B:$B,$B37,ATEF_VI!$K:$K,"RIT")+COUNTIFS(ATEF_VII!$B:$B,$B37,ATEF_VII!$K:$K,"RIT")+COUNTIFS(ATEF_VIII!$B:$B,$B37,ATEF_VIII!$K:$K,"RIT")+COUNTIFS(ATEF_IX!$B:$B,$B37,ATEF_IX!$K:$K,"RIT")+COUNTIFS(ATEF_X!$B:$B,$B37,ATEF_X!$K:$K,"RIT")+COUNTIFS(ATEF_XI!$B:$B,$B37,ATEF_XI!$K:$K,"RIT")+COUNTIFS(ATEF_XII!$B:$B,$B37,ATEF_XII!$K:$K,"RIT")+COUNTIFS(ATEF_XIII!$B:$B,$B37,ATEF_XIII!$K:$K,"RIT")+COUNTIFS(ATEF_XIV!$B:$B,$B37,ATEF_XIV!$K:$K,"RIT")</f>
        <v>0</v>
      </c>
    </row>
    <row r="38" spans="1:28" x14ac:dyDescent="0.25">
      <c r="A38" s="68" t="s">
        <v>272</v>
      </c>
      <c r="B38" s="66" t="s">
        <v>277</v>
      </c>
      <c r="C38" s="73">
        <f>COUNTIF(ATEF_I!$6:$6,$B38)+COUNTIF(ATEF_II!$6:$6,$B38)+COUNTIF(ATEF_III!$6:$6,$B38)+COUNTIF(ATEF_IV!$6:$6,$B38)+COUNTIF(ATEF_V!$6:$6,$B38)+COUNTIF(ATEF_VI!$6:$6,$B38)+COUNTIF(ATEF_VII!$6:$6,$B38)+COUNTIF(ATEF_VIII!$6:$6,$B38)+COUNTIF(ATEF_IX!$6:$6,$B38)+COUNTIF(ATEF_X!$6:$6,$B38)+COUNTIF(ATEF_XI!$6:$6,$B38)+COUNTIF(ATEF_XII!$6:$6,$B38)+COUNTIF(ATEF_XIII!$6:$6,$B38)+COUNTIF(ATEF_XIV!$6:$6,$B38)</f>
        <v>2</v>
      </c>
      <c r="D38" s="75">
        <f>COUNTIF(ATEF_I!$B:$B,$B38)+COUNTIF(ATEF_II!$B:$B,$B38)+COUNTIF(ATEF_III!$B:$B,$B38)+COUNTIF(ATEF_IV!$B:$B,$B38)+COUNTIF(ATEF_V!$B:$B,$B38)+COUNTIF(ATEF_VI!$B:$B,$B38)+COUNTIF(ATEF_VII!$B:$B,$B38)+COUNTIF(ATEF_VIII!$B:$B,$B38)+COUNTIF(ATEF_IX!$B:$B,$B38)+COUNTIF(ATEF_X!$B:$B,$B38)+COUNTIF(ATEF_XI!$B:$B,$B38)+COUNTIF(ATEF_XII!$B:$B,$B38)+COUNTIF(ATEF_XIII!$B:$B,$B38)+COUNTIF(ATEF_XIV!$B:$B,$B38)</f>
        <v>2</v>
      </c>
      <c r="E38" s="67">
        <f t="shared" si="0"/>
        <v>0</v>
      </c>
      <c r="F38" s="73">
        <f>COUNTIFS(ATEF_I!$B:$B,$B38,ATEF_I!$A:$A,"1°")+COUNTIFS(ATEF_II!$B:$B,$B38,ATEF_I!$A:$A,"1°")+COUNTIFS(ATEF_III!$B:$B,$B38,ATEF_I!$A:$A,"1°")+COUNTIFS(ATEF_IV!$B:$B,$B38,ATEF_I!$A:$A,"1°")+COUNTIFS(ATEF_V!$B:$B,$B38,ATEF_I!$A:$A,"1°")+COUNTIFS(ATEF_VI!$B:$B,$B38,ATEF_I!$A:$A,"1°")+COUNTIFS(ATEF_VII!$B:$B,$B38,ATEF_I!$A:$A,"1°")+COUNTIFS(ATEF_VIII!$B:$B,$B38,ATEF_I!$A:$A,"1°")+COUNTIFS(ATEF_IX!$B:$B,$B38,ATEF_I!$A:$A,"1°")+COUNTIFS(ATEF_X!$B:$B,$B38,ATEF_I!$A:$A,"1°")+COUNTIFS(ATEF_XI!$B:$B,$B38,ATEF_I!$A:$A,"1°")+COUNTIFS(ATEF_XII!$B:$B,$B38,ATEF_I!$A:$A,"1°")+COUNTIFS(ATEF_XIII!$B:$B,$B38,ATEF_I!$A:$A,"1°")+COUNTIFS(ATEF_XIV!$B:$B,$B38,ATEF_I!$A:$A,"1°")</f>
        <v>0</v>
      </c>
      <c r="G38" s="75">
        <f>COUNTIFS(ATEF_I!$B:$B,$B38,ATEF_I!$A:$A,"2°")+COUNTIFS(ATEF_II!$B:$B,$B38,ATEF_I!$A:$A,"2°")+COUNTIFS(ATEF_III!$B:$B,$B38,ATEF_I!$A:$A,"2°")+COUNTIFS(ATEF_IV!$B:$B,$B38,ATEF_I!$A:$A,"2°")+COUNTIFS(ATEF_V!$B:$B,$B38,ATEF_I!$A:$A,"2°")+COUNTIFS(ATEF_VI!$B:$B,$B38,ATEF_I!$A:$A,"2°")+COUNTIFS(ATEF_VII!$B:$B,$B38,ATEF_I!$A:$A,"2°")+COUNTIFS(ATEF_VIII!$B:$B,$B38,ATEF_I!$A:$A,"2°")+COUNTIFS(ATEF_IX!$B:$B,$B38,ATEF_I!$A:$A,"2°")+COUNTIFS(ATEF_X!$B:$B,$B38,ATEF_I!$A:$A,"2°")+COUNTIFS(ATEF_XI!$B:$B,$B38,ATEF_I!$A:$A,"2°")+COUNTIFS(ATEF_XII!$B:$B,$B38,ATEF_I!$A:$A,"2°")+COUNTIFS(ATEF_XIII!$B:$B,$B38,ATEF_I!$A:$A,"2°")+COUNTIFS(ATEF_XIV!$B:$B,$B38,ATEF_I!$A:$A,"2°")</f>
        <v>0</v>
      </c>
      <c r="H38" s="75">
        <f>COUNTIFS(ATEF_I!$B:$B,$B38,ATEF_I!$A:$A,"3°")+COUNTIFS(ATEF_II!$B:$B,$B38,ATEF_I!$A:$A,"3°")+COUNTIFS(ATEF_III!$B:$B,$B38,ATEF_I!$A:$A,"3°")+COUNTIFS(ATEF_IV!$B:$B,$B38,ATEF_I!$A:$A,"3°")+COUNTIFS(ATEF_V!$B:$B,$B38,ATEF_I!$A:$A,"3°")+COUNTIFS(ATEF_VI!$B:$B,$B38,ATEF_I!$A:$A,"3°")+COUNTIFS(ATEF_VII!$B:$B,$B38,ATEF_I!$A:$A,"3°")+COUNTIFS(ATEF_VIII!$B:$B,$B38,ATEF_I!$A:$A,"3°")+COUNTIFS(ATEF_IX!$B:$B,$B38,ATEF_I!$A:$A,"3°")+COUNTIFS(ATEF_X!$B:$B,$B38,ATEF_I!$A:$A,"3°")+COUNTIFS(ATEF_XI!$B:$B,$B38,ATEF_I!$A:$A,"3°")+COUNTIFS(ATEF_XII!$B:$B,$B38,ATEF_I!$A:$A,"3°")+COUNTIFS(ATEF_XIII!$B:$B,$B38,ATEF_I!$A:$A,"3°")+COUNTIFS(ATEF_XIV!$B:$B,$B38,ATEF_I!$A:$A,"3°")</f>
        <v>0</v>
      </c>
      <c r="I38" s="66">
        <f t="shared" si="1"/>
        <v>2</v>
      </c>
      <c r="J38" s="73">
        <v>0</v>
      </c>
      <c r="K38" s="75">
        <v>0</v>
      </c>
      <c r="L38" s="75">
        <v>0</v>
      </c>
      <c r="M38" s="66">
        <f t="shared" si="2"/>
        <v>2</v>
      </c>
      <c r="N38" s="73">
        <f t="shared" si="3"/>
        <v>34</v>
      </c>
      <c r="O38" s="75">
        <f>SUMIF(ATEF_I!$B:$B,$B38,ATEF_I!$C:$C)+SUMIF(ATEF_II!$B:$B,$B38,ATEF_II!$C:$C)+SUMIF(ATEF_III!$B:$B,$B38,ATEF_III!$C:$C)+SUMIF(ATEF_IV!$B:$B,$B38,ATEF_IV!$C:$C)+SUMIF(ATEF_V!$B:$B,$B38,ATEF_V!$C:$C)+SUMIF(ATEF_VI!$B:$B,$B38,ATEF_VI!$C:$C)+SUMIF(ATEF_VII!$B:$B,$B38,ATEF_VII!$C:$C)+SUMIF(ATEF_VIII!$B:$B,$B38,ATEF_VIII!$C:$C)+SUMIF(ATEF_IX!$B:$B,$B38,ATEF_IX!$C:$C)+SUMIF(ATEF_X!$B:$B,$B38,ATEF_X!$C:$C)+SUMIF(ATEF_XI!$B:$B,$B38,ATEF_XI!$C:$C)+SUMIF(ATEF_XII!$B:$B,$B38,ATEF_XII!$C:$C)+SUMIF(ATEF_XIII!$B:$B,$B38,ATEF_XIII!$C:$C)+SUMIF(ATEF_XIV!$B:$B,$B38,ATEF_XIV!$C:$C)</f>
        <v>1</v>
      </c>
      <c r="P38" s="75">
        <f>SUMIF(ATEF_I!$B:$B,$B38,ATEF_I!D:D)+SUMIF(ATEF_II!$B:$B,$B38,ATEF_II!D:D)+SUMIF(ATEF_III!$B:$B,$B38,ATEF_III!D:D)+SUMIF(ATEF_IV!$B:$B,$B38,ATEF_IV!D:D)+SUMIF(ATEF_V!$B:$B,$B38,ATEF_V!D:D)+SUMIF(ATEF_VI!$B:$B,$B38,ATEF_VI!D:D)+SUMIF(ATEF_VII!$B:$B,$B38,ATEF_VII!D:D)+SUMIF(ATEF_VIII!$B:$B,$B38,ATEF_VIII!D:D)+SUMIF(ATEF_IX!$B:$B,$B38,ATEF_IX!D:D)+SUMIF(ATEF_X!$B:$B,$B38,ATEF_X!D:D)+SUMIF(ATEF_XI!$B:$B,$B38,ATEF_XI!D:D)+SUMIF(ATEF_XII!$B:$B,$B38,ATEF_XII!D:D)+SUMIF(ATEF_XIII!$B:$B,$B38,ATEF_XIII!D:D)+SUMIF(ATEF_XIV!$B:$B,$B38,ATEF_XIV!D:D)</f>
        <v>0</v>
      </c>
      <c r="Q38" s="75">
        <f>SUMIF(ATEF_I!$B:$B,$B38,ATEF_I!E:E)+SUMIF(ATEF_II!$B:$B,$B38,ATEF_II!E:E)+SUMIF(ATEF_III!$B:$B,$B38,ATEF_III!E:E)+SUMIF(ATEF_IV!$B:$B,$B38,ATEF_IV!E:E)+SUMIF(ATEF_V!$B:$B,$B38,ATEF_V!E:E)+SUMIF(ATEF_VI!$B:$B,$B38,ATEF_VI!E:E)+SUMIF(ATEF_VII!$B:$B,$B38,ATEF_VII!E:E)+SUMIF(ATEF_VIII!$B:$B,$B38,ATEF_VIII!E:E)+SUMIF(ATEF_IX!$B:$B,$B38,ATEF_IX!E:E)+SUMIF(ATEF_X!$B:$B,$B38,ATEF_X!E:E)+SUMIF(ATEF_XI!$B:$B,$B38,ATEF_XI!E:E)+SUMIF(ATEF_XII!$B:$B,$B38,ATEF_XII!E:E)+SUMIF(ATEF_XIII!$B:$B,$B38,ATEF_XIII!E:E)+SUMIF(ATEF_XIV!$B:$B,$B38,ATEF_XIV!E:E)</f>
        <v>5</v>
      </c>
      <c r="R38" s="75">
        <f>SUMIF(ATEF_I!$B:$B,$B38,ATEF_I!F:F)+SUMIF(ATEF_II!$B:$B,$B38,ATEF_II!F:F)+SUMIF(ATEF_III!$B:$B,$B38,ATEF_III!F:F)+SUMIF(ATEF_IV!$B:$B,$B38,ATEF_IV!F:F)+SUMIF(ATEF_V!$B:$B,$B38,ATEF_V!F:F)+SUMIF(ATEF_VI!$B:$B,$B38,ATEF_VI!F:F)+SUMIF(ATEF_VII!$B:$B,$B38,ATEF_VII!F:F)+SUMIF(ATEF_VIII!$B:$B,$B38,ATEF_VIII!F:F)+SUMIF(ATEF_IX!$B:$B,$B38,ATEF_IX!F:F)+SUMIF(ATEF_X!$B:$B,$B38,ATEF_X!F:F)+SUMIF(ATEF_XI!$B:$B,$B38,ATEF_XI!F:F)+SUMIF(ATEF_XII!$B:$B,$B38,ATEF_XII!F:F)+SUMIF(ATEF_XIII!$B:$B,$B38,ATEF_XIII!F:F)+SUMIF(ATEF_XIV!$B:$B,$B38,ATEF_XIV!F:F)</f>
        <v>2</v>
      </c>
      <c r="S38" s="75">
        <f>SUMIF(ATEF_I!$B:$B,$B38,ATEF_I!G:G)+SUMIF(ATEF_II!$B:$B,$B38,ATEF_II!G:G)+SUMIF(ATEF_III!$B:$B,$B38,ATEF_III!G:G)+SUMIF(ATEF_IV!$B:$B,$B38,ATEF_IV!G:G)+SUMIF(ATEF_V!$B:$B,$B38,ATEF_V!G:G)+SUMIF(ATEF_VI!$B:$B,$B38,ATEF_VI!G:G)+SUMIF(ATEF_VII!$B:$B,$B38,ATEF_VII!G:G)+SUMIF(ATEF_VIII!$B:$B,$B38,ATEF_VIII!G:G)+SUMIF(ATEF_IX!$B:$B,$B38,ATEF_IX!G:G)+SUMIF(ATEF_X!$B:$B,$B38,ATEF_X!G:G)+SUMIF(ATEF_XI!$B:$B,$B38,ATEF_XI!G:G)+SUMIF(ATEF_XII!$B:$B,$B38,ATEF_XII!G:G)+SUMIF(ATEF_XIII!$B:$B,$B38,ATEF_XIII!G:G)+SUMIF(ATEF_XIV!$B:$B,$B38,ATEF_XIV!G:G)</f>
        <v>7</v>
      </c>
      <c r="T38" s="75">
        <f>SUMIF(ATEF_I!$B:$B,$B38,ATEF_I!H:H)+SUMIF(ATEF_II!$B:$B,$B38,ATEF_II!H:H)+SUMIF(ATEF_III!$B:$B,$B38,ATEF_III!H:H)+SUMIF(ATEF_IV!$B:$B,$B38,ATEF_IV!H:H)+SUMIF(ATEF_V!$B:$B,$B38,ATEF_V!H:H)+SUMIF(ATEF_VI!$B:$B,$B38,ATEF_VI!H:H)+SUMIF(ATEF_VII!$B:$B,$B38,ATEF_VII!H:H)+SUMIF(ATEF_VIII!$B:$B,$B38,ATEF_VIII!H:H)+SUMIF(ATEF_IX!$B:$B,$B38,ATEF_IX!H:H)+SUMIF(ATEF_X!$B:$B,$B38,ATEF_X!H:H)+SUMIF(ATEF_XI!$B:$B,$B38,ATEF_XI!H:H)+SUMIF(ATEF_XII!$B:$B,$B38,ATEF_XII!H:H)+SUMIF(ATEF_XIII!$B:$B,$B38,ATEF_XIII!H:H)+SUMIF(ATEF_XIV!$B:$B,$B38,ATEF_XIV!H:H)</f>
        <v>5</v>
      </c>
      <c r="U38" s="75">
        <f>SUMIF(ATEF_I!$B:$B,$B38,ATEF_I!I:I)+SUMIF(ATEF_II!$B:$B,$B38,ATEF_II!I:I)+SUMIF(ATEF_III!$B:$B,$B38,ATEF_III!I:I)+SUMIF(ATEF_IV!$B:$B,$B38,ATEF_IV!I:I)+SUMIF(ATEF_V!$B:$B,$B38,ATEF_V!I:I)+SUMIF(ATEF_VI!$B:$B,$B38,ATEF_VI!I:I)+SUMIF(ATEF_VII!$B:$B,$B38,ATEF_VII!I:I)+SUMIF(ATEF_VIII!$B:$B,$B38,ATEF_VIII!I:I)+SUMIF(ATEF_IX!$B:$B,$B38,ATEF_IX!I:I)+SUMIF(ATEF_X!$B:$B,$B38,ATEF_X!I:I)+SUMIF(ATEF_XI!$B:$B,$B38,ATEF_XI!I:I)+SUMIF(ATEF_XII!$B:$B,$B38,ATEF_XII!I:I)+SUMIF(ATEF_XIII!$B:$B,$B38,ATEF_XIII!I:I)+SUMIF(ATEF_XIV!$B:$B,$B38,ATEF_XIV!I:I)</f>
        <v>13</v>
      </c>
      <c r="V38" s="67">
        <f>SUMIF(ATEF_I!$B:$B,$B38,ATEF_I!J:J)+SUMIF(ATEF_II!$B:$B,$B38,ATEF_II!J:J)+SUMIF(ATEF_III!$B:$B,$B38,ATEF_III!J:J)+SUMIF(ATEF_IV!$B:$B,$B38,ATEF_IV!J:J)+SUMIF(ATEF_V!$B:$B,$B38,ATEF_V!J:J)+SUMIF(ATEF_VI!$B:$B,$B38,ATEF_VI!J:J)+SUMIF(ATEF_VII!$B:$B,$B38,ATEF_VII!J:J)+SUMIF(ATEF_VIII!$B:$B,$B38,ATEF_VIII!J:J)+SUMIF(ATEF_IX!$B:$B,$B38,ATEF_IX!J:J)+SUMIF(ATEF_X!$B:$B,$B38,ATEF_X!J:J)+SUMIF(ATEF_XI!$B:$B,$B38,ATEF_XI!J:J)+SUMIF(ATEF_XII!$B:$B,$B38,ATEF_XII!J:J)+SUMIF(ATEF_XIII!$B:$B,$B38,ATEF_XIII!J:J)+SUMIF(ATEF_XIV!$B:$B,$B38,ATEF_XIV!J:J)</f>
        <v>1</v>
      </c>
      <c r="W38" s="73">
        <f t="shared" si="4"/>
        <v>2</v>
      </c>
      <c r="X38" s="75">
        <f>COUNTIFS(ATEF_I!$B:$B,$B38,ATEF_I!$K:$K,1)+COUNTIFS(ATEF_II!$B:$B,$B38,ATEF_II!$K:$K,1)+COUNTIFS(ATEF_III!$B:$B,$B38,ATEF_III!$K:$K,1)+COUNTIFS(ATEF_IV!$B:$B,$B38,ATEF_IV!$K:$K,1)+COUNTIFS(ATEF_V!$B:$B,$B38,ATEF_V!$K:$K,1)+COUNTIFS(ATEF_VI!$B:$B,$B38,ATEF_VI!$K:$K,1)+COUNTIFS(ATEF_VII!$B:$B,$B38,ATEF_VII!$K:$K,1)+COUNTIFS(ATEF_VIII!$B:$B,$B38,ATEF_VIII!$K:$K,1)+COUNTIFS(ATEF_IX!$B:$B,$B38,ATEF_IX!$K:$K,1)+COUNTIFS(ATEF_X!$B:$B,$B38,ATEF_X!$K:$K,1)+COUNTIFS(ATEF_XI!$B:$B,$B38,ATEF_XI!$K:$K,1)+COUNTIFS(ATEF_XII!$B:$B,$B38,ATEF_XII!$K:$K,1)+COUNTIFS(ATEF_XIII!$B:$B,$B38,ATEF_XIII!$K:$K,1)+COUNTIFS(ATEF_XIV!$B:$B,$B38,ATEF_XIV!$K:$K,1)</f>
        <v>1</v>
      </c>
      <c r="Y38" s="75">
        <f>COUNTIFS(ATEF_I!$B:$B,$B38,ATEF_I!$K:$K,2)+COUNTIFS(ATEF_II!$B:$B,$B38,ATEF_II!$K:$K,2)+COUNTIFS(ATEF_III!$B:$B,$B38,ATEF_III!$K:$K,2)+COUNTIFS(ATEF_IV!$B:$B,$B38,ATEF_IV!$K:$K,2)+COUNTIFS(ATEF_V!$B:$B,$B38,ATEF_V!$K:$K,2)+COUNTIFS(ATEF_VI!$B:$B,$B38,ATEF_VI!$K:$K,2)+COUNTIFS(ATEF_VII!$B:$B,$B38,ATEF_VII!$K:$K,2)+COUNTIFS(ATEF_VIII!$B:$B,$B38,ATEF_VIII!$K:$K,2)+COUNTIFS(ATEF_IX!$B:$B,$B38,ATEF_IX!$K:$K,2)+COUNTIFS(ATEF_X!$B:$B,$B38,ATEF_X!$K:$K,2)+COUNTIFS(ATEF_XI!$B:$B,$B38,ATEF_XI!$K:$K,2)+COUNTIFS(ATEF_XII!$B:$B,$B38,ATEF_XII!$K:$K,2)+COUNTIFS(ATEF_XIII!$B:$B,$B38,ATEF_XIII!$K:$K,2)+COUNTIFS(ATEF_XIV!$B:$B,$B38,ATEF_XIV!$K:$K,2)</f>
        <v>0</v>
      </c>
      <c r="Z38" s="75">
        <f>COUNTIFS(ATEF_I!$B:$B,$B38,ATEF_I!$K:$K,3)+COUNTIFS(ATEF_II!$B:$B,$B38,ATEF_II!$K:$K,3)+COUNTIFS(ATEF_III!$B:$B,$B38,ATEF_III!$K:$K,3)+COUNTIFS(ATEF_IV!$B:$B,$B38,ATEF_IV!$K:$K,3)+COUNTIFS(ATEF_V!$B:$B,$B38,ATEF_V!$K:$K,3)+COUNTIFS(ATEF_VI!$B:$B,$B38,ATEF_VI!$K:$K,3)+COUNTIFS(ATEF_VII!$B:$B,$B38,ATEF_VII!$K:$K,3)+COUNTIFS(ATEF_VIII!$B:$B,$B38,ATEF_VIII!$K:$K,3)+COUNTIFS(ATEF_IX!$B:$B,$B38,ATEF_IX!$K:$K,3)+COUNTIFS(ATEF_X!$B:$B,$B38,ATEF_X!$K:$K,3)+COUNTIFS(ATEF_XI!$B:$B,$B38,ATEF_XI!$K:$K,3)+COUNTIFS(ATEF_XII!$B:$B,$B38,ATEF_XII!$K:$K,3)+COUNTIFS(ATEF_XIII!$B:$B,$B38,ATEF_XIII!$K:$K,3)+COUNTIFS(ATEF_XIV!$B:$B,$B38,ATEF_XIV!$K:$K,3)</f>
        <v>1</v>
      </c>
      <c r="AA38" s="75">
        <f>COUNTIFS(ATEF_I!$B:$B,$B38,ATEF_I!$K:$K,"&gt;3")+COUNTIFS(ATEF_II!$B:$B,$B38,ATEF_II!$K:$K,"&gt;3")+COUNTIFS(ATEF_III!$B:$B,$B38,ATEF_III!$K:$K,"&gt;3")+COUNTIFS(ATEF_IV!$B:$B,$B38,ATEF_IV!$K:$K,"&gt;3")+COUNTIFS(ATEF_V!$B:$B,$B38,ATEF_V!$K:$K,"&gt;3")+COUNTIFS(ATEF_VI!$B:$B,$B38,ATEF_VI!$K:$K,"&gt;3")+COUNTIFS(ATEF_VII!$B:$B,$B38,ATEF_VII!$K:$K,"&gt;3")+COUNTIFS(ATEF_VIII!$B:$B,$B38,ATEF_VIII!$K:$K,"&gt;3")+COUNTIFS(ATEF_IX!$B:$B,$B38,ATEF_IX!$K:$K,"&gt;3")+COUNTIFS(ATEF_X!$B:$B,$B38,ATEF_X!$K:$K,"&gt;3")+COUNTIFS(ATEF_XI!$B:$B,$B38,ATEF_XI!$K:$K,"&gt;3")+COUNTIFS(ATEF_XII!$B:$B,$B38,ATEF_XII!$K:$K,"&gt;3")+COUNTIFS(ATEF_XIII!$B:$B,$B38,ATEF_XIII!$K:$K,"&gt;3")+COUNTIFS(ATEF_XIV!$B:$B,$B38,ATEF_XIV!$K:$K,"&gt;3")</f>
        <v>0</v>
      </c>
      <c r="AB38" s="66">
        <f>COUNTIFS(ATEF_I!$B:$B,$B38,ATEF_I!$K:$K,"RIT")+COUNTIFS(ATEF_II!$B:$B,$B38,ATEF_II!$K:$K,"RIT")+COUNTIFS(ATEF_III!$B:$B,$B38,ATEF_III!$K:$K,"RIT")+COUNTIFS(ATEF_IV!$B:$B,$B38,ATEF_IV!$K:$K,"RIT")+COUNTIFS(ATEF_V!$B:$B,$B38,ATEF_V!$K:$K,"RIT")+COUNTIFS(ATEF_VI!$B:$B,$B38,ATEF_VI!$K:$K,"RIT")+COUNTIFS(ATEF_VII!$B:$B,$B38,ATEF_VII!$K:$K,"RIT")+COUNTIFS(ATEF_VIII!$B:$B,$B38,ATEF_VIII!$K:$K,"RIT")+COUNTIFS(ATEF_IX!$B:$B,$B38,ATEF_IX!$K:$K,"RIT")+COUNTIFS(ATEF_X!$B:$B,$B38,ATEF_X!$K:$K,"RIT")+COUNTIFS(ATEF_XI!$B:$B,$B38,ATEF_XI!$K:$K,"RIT")+COUNTIFS(ATEF_XII!$B:$B,$B38,ATEF_XII!$K:$K,"RIT")+COUNTIFS(ATEF_XIII!$B:$B,$B38,ATEF_XIII!$K:$K,"RIT")+COUNTIFS(ATEF_XIV!$B:$B,$B38,ATEF_XIV!$K:$K,"RIT")</f>
        <v>0</v>
      </c>
    </row>
    <row r="39" spans="1:28" x14ac:dyDescent="0.25">
      <c r="A39" s="68" t="s">
        <v>298</v>
      </c>
      <c r="B39" s="66" t="s">
        <v>188</v>
      </c>
      <c r="C39" s="73">
        <f>COUNTIF(ATEF_I!$6:$6,$B39)+COUNTIF(ATEF_II!$6:$6,$B39)+COUNTIF(ATEF_III!$6:$6,$B39)+COUNTIF(ATEF_IV!$6:$6,$B39)+COUNTIF(ATEF_V!$6:$6,$B39)+COUNTIF(ATEF_VI!$6:$6,$B39)+COUNTIF(ATEF_VII!$6:$6,$B39)+COUNTIF(ATEF_VIII!$6:$6,$B39)+COUNTIF(ATEF_IX!$6:$6,$B39)+COUNTIF(ATEF_X!$6:$6,$B39)+COUNTIF(ATEF_XI!$6:$6,$B39)+COUNTIF(ATEF_XII!$6:$6,$B39)+COUNTIF(ATEF_XIII!$6:$6,$B39)+COUNTIF(ATEF_XIV!$6:$6,$B39)</f>
        <v>1</v>
      </c>
      <c r="D39" s="75">
        <f>COUNTIF(ATEF_I!$B:$B,$B39)+COUNTIF(ATEF_II!$B:$B,$B39)+COUNTIF(ATEF_III!$B:$B,$B39)+COUNTIF(ATEF_IV!$B:$B,$B39)+COUNTIF(ATEF_V!$B:$B,$B39)+COUNTIF(ATEF_VI!$B:$B,$B39)+COUNTIF(ATEF_VII!$B:$B,$B39)+COUNTIF(ATEF_VIII!$B:$B,$B39)+COUNTIF(ATEF_IX!$B:$B,$B39)+COUNTIF(ATEF_X!$B:$B,$B39)+COUNTIF(ATEF_XI!$B:$B,$B39)+COUNTIF(ATEF_XII!$B:$B,$B39)+COUNTIF(ATEF_XIII!$B:$B,$B39)+COUNTIF(ATEF_XIV!$B:$B,$B39)</f>
        <v>0</v>
      </c>
      <c r="E39" s="67">
        <f t="shared" si="0"/>
        <v>1</v>
      </c>
      <c r="F39" s="73">
        <f>COUNTIFS(ATEF_I!$B:$B,$B39,ATEF_I!$A:$A,"1°")+COUNTIFS(ATEF_II!$B:$B,$B39,ATEF_I!$A:$A,"1°")+COUNTIFS(ATEF_III!$B:$B,$B39,ATEF_I!$A:$A,"1°")+COUNTIFS(ATEF_IV!$B:$B,$B39,ATEF_I!$A:$A,"1°")+COUNTIFS(ATEF_V!$B:$B,$B39,ATEF_I!$A:$A,"1°")+COUNTIFS(ATEF_VI!$B:$B,$B39,ATEF_I!$A:$A,"1°")+COUNTIFS(ATEF_VII!$B:$B,$B39,ATEF_I!$A:$A,"1°")+COUNTIFS(ATEF_VIII!$B:$B,$B39,ATEF_I!$A:$A,"1°")+COUNTIFS(ATEF_IX!$B:$B,$B39,ATEF_I!$A:$A,"1°")+COUNTIFS(ATEF_X!$B:$B,$B39,ATEF_I!$A:$A,"1°")+COUNTIFS(ATEF_XI!$B:$B,$B39,ATEF_I!$A:$A,"1°")+COUNTIFS(ATEF_XII!$B:$B,$B39,ATEF_I!$A:$A,"1°")+COUNTIFS(ATEF_XIII!$B:$B,$B39,ATEF_I!$A:$A,"1°")+COUNTIFS(ATEF_XIV!$B:$B,$B39,ATEF_I!$A:$A,"1°")</f>
        <v>0</v>
      </c>
      <c r="G39" s="75">
        <f>COUNTIFS(ATEF_I!$B:$B,$B39,ATEF_I!$A:$A,"2°")+COUNTIFS(ATEF_II!$B:$B,$B39,ATEF_I!$A:$A,"2°")+COUNTIFS(ATEF_III!$B:$B,$B39,ATEF_I!$A:$A,"2°")+COUNTIFS(ATEF_IV!$B:$B,$B39,ATEF_I!$A:$A,"2°")+COUNTIFS(ATEF_V!$B:$B,$B39,ATEF_I!$A:$A,"2°")+COUNTIFS(ATEF_VI!$B:$B,$B39,ATEF_I!$A:$A,"2°")+COUNTIFS(ATEF_VII!$B:$B,$B39,ATEF_I!$A:$A,"2°")+COUNTIFS(ATEF_VIII!$B:$B,$B39,ATEF_I!$A:$A,"2°")+COUNTIFS(ATEF_IX!$B:$B,$B39,ATEF_I!$A:$A,"2°")+COUNTIFS(ATEF_X!$B:$B,$B39,ATEF_I!$A:$A,"2°")+COUNTIFS(ATEF_XI!$B:$B,$B39,ATEF_I!$A:$A,"2°")+COUNTIFS(ATEF_XII!$B:$B,$B39,ATEF_I!$A:$A,"2°")+COUNTIFS(ATEF_XIII!$B:$B,$B39,ATEF_I!$A:$A,"2°")+COUNTIFS(ATEF_XIV!$B:$B,$B39,ATEF_I!$A:$A,"2°")</f>
        <v>0</v>
      </c>
      <c r="H39" s="75">
        <f>COUNTIFS(ATEF_I!$B:$B,$B39,ATEF_I!$A:$A,"3°")+COUNTIFS(ATEF_II!$B:$B,$B39,ATEF_I!$A:$A,"3°")+COUNTIFS(ATEF_III!$B:$B,$B39,ATEF_I!$A:$A,"3°")+COUNTIFS(ATEF_IV!$B:$B,$B39,ATEF_I!$A:$A,"3°")+COUNTIFS(ATEF_V!$B:$B,$B39,ATEF_I!$A:$A,"3°")+COUNTIFS(ATEF_VI!$B:$B,$B39,ATEF_I!$A:$A,"3°")+COUNTIFS(ATEF_VII!$B:$B,$B39,ATEF_I!$A:$A,"3°")+COUNTIFS(ATEF_VIII!$B:$B,$B39,ATEF_I!$A:$A,"3°")+COUNTIFS(ATEF_IX!$B:$B,$B39,ATEF_I!$A:$A,"3°")+COUNTIFS(ATEF_X!$B:$B,$B39,ATEF_I!$A:$A,"3°")+COUNTIFS(ATEF_XI!$B:$B,$B39,ATEF_I!$A:$A,"3°")+COUNTIFS(ATEF_XII!$B:$B,$B39,ATEF_I!$A:$A,"3°")+COUNTIFS(ATEF_XIII!$B:$B,$B39,ATEF_I!$A:$A,"3°")+COUNTIFS(ATEF_XIV!$B:$B,$B39,ATEF_I!$A:$A,"3°")</f>
        <v>0</v>
      </c>
      <c r="I39" s="66">
        <f t="shared" si="1"/>
        <v>0</v>
      </c>
      <c r="J39" s="73">
        <v>0</v>
      </c>
      <c r="K39" s="75">
        <v>0</v>
      </c>
      <c r="L39" s="75">
        <v>0</v>
      </c>
      <c r="M39" s="66">
        <f t="shared" si="2"/>
        <v>1</v>
      </c>
      <c r="N39" s="73">
        <f t="shared" si="3"/>
        <v>0</v>
      </c>
      <c r="O39" s="75">
        <f>SUMIF(ATEF_I!$B:$B,$B39,ATEF_I!$C:$C)+SUMIF(ATEF_II!$B:$B,$B39,ATEF_II!$C:$C)+SUMIF(ATEF_III!$B:$B,$B39,ATEF_III!$C:$C)+SUMIF(ATEF_IV!$B:$B,$B39,ATEF_IV!$C:$C)+SUMIF(ATEF_V!$B:$B,$B39,ATEF_V!$C:$C)+SUMIF(ATEF_VI!$B:$B,$B39,ATEF_VI!$C:$C)+SUMIF(ATEF_VII!$B:$B,$B39,ATEF_VII!$C:$C)+SUMIF(ATEF_VIII!$B:$B,$B39,ATEF_VIII!$C:$C)+SUMIF(ATEF_IX!$B:$B,$B39,ATEF_IX!$C:$C)+SUMIF(ATEF_X!$B:$B,$B39,ATEF_X!$C:$C)+SUMIF(ATEF_XI!$B:$B,$B39,ATEF_XI!$C:$C)+SUMIF(ATEF_XII!$B:$B,$B39,ATEF_XII!$C:$C)+SUMIF(ATEF_XIII!$B:$B,$B39,ATEF_XIII!$C:$C)+SUMIF(ATEF_XIV!$B:$B,$B39,ATEF_XIV!$C:$C)</f>
        <v>0</v>
      </c>
      <c r="P39" s="75">
        <f>SUMIF(ATEF_I!$B:$B,$B39,ATEF_I!D:D)+SUMIF(ATEF_II!$B:$B,$B39,ATEF_II!D:D)+SUMIF(ATEF_III!$B:$B,$B39,ATEF_III!D:D)+SUMIF(ATEF_IV!$B:$B,$B39,ATEF_IV!D:D)+SUMIF(ATEF_V!$B:$B,$B39,ATEF_V!D:D)+SUMIF(ATEF_VI!$B:$B,$B39,ATEF_VI!D:D)+SUMIF(ATEF_VII!$B:$B,$B39,ATEF_VII!D:D)+SUMIF(ATEF_VIII!$B:$B,$B39,ATEF_VIII!D:D)+SUMIF(ATEF_IX!$B:$B,$B39,ATEF_IX!D:D)+SUMIF(ATEF_X!$B:$B,$B39,ATEF_X!D:D)+SUMIF(ATEF_XI!$B:$B,$B39,ATEF_XI!D:D)+SUMIF(ATEF_XII!$B:$B,$B39,ATEF_XII!D:D)+SUMIF(ATEF_XIII!$B:$B,$B39,ATEF_XIII!D:D)+SUMIF(ATEF_XIV!$B:$B,$B39,ATEF_XIV!D:D)</f>
        <v>0</v>
      </c>
      <c r="Q39" s="75">
        <f>SUMIF(ATEF_I!$B:$B,$B39,ATEF_I!E:E)+SUMIF(ATEF_II!$B:$B,$B39,ATEF_II!E:E)+SUMIF(ATEF_III!$B:$B,$B39,ATEF_III!E:E)+SUMIF(ATEF_IV!$B:$B,$B39,ATEF_IV!E:E)+SUMIF(ATEF_V!$B:$B,$B39,ATEF_V!E:E)+SUMIF(ATEF_VI!$B:$B,$B39,ATEF_VI!E:E)+SUMIF(ATEF_VII!$B:$B,$B39,ATEF_VII!E:E)+SUMIF(ATEF_VIII!$B:$B,$B39,ATEF_VIII!E:E)+SUMIF(ATEF_IX!$B:$B,$B39,ATEF_IX!E:E)+SUMIF(ATEF_X!$B:$B,$B39,ATEF_X!E:E)+SUMIF(ATEF_XI!$B:$B,$B39,ATEF_XI!E:E)+SUMIF(ATEF_XII!$B:$B,$B39,ATEF_XII!E:E)+SUMIF(ATEF_XIII!$B:$B,$B39,ATEF_XIII!E:E)+SUMIF(ATEF_XIV!$B:$B,$B39,ATEF_XIV!E:E)</f>
        <v>0</v>
      </c>
      <c r="R39" s="75">
        <f>SUMIF(ATEF_I!$B:$B,$B39,ATEF_I!F:F)+SUMIF(ATEF_II!$B:$B,$B39,ATEF_II!F:F)+SUMIF(ATEF_III!$B:$B,$B39,ATEF_III!F:F)+SUMIF(ATEF_IV!$B:$B,$B39,ATEF_IV!F:F)+SUMIF(ATEF_V!$B:$B,$B39,ATEF_V!F:F)+SUMIF(ATEF_VI!$B:$B,$B39,ATEF_VI!F:F)+SUMIF(ATEF_VII!$B:$B,$B39,ATEF_VII!F:F)+SUMIF(ATEF_VIII!$B:$B,$B39,ATEF_VIII!F:F)+SUMIF(ATEF_IX!$B:$B,$B39,ATEF_IX!F:F)+SUMIF(ATEF_X!$B:$B,$B39,ATEF_X!F:F)+SUMIF(ATEF_XI!$B:$B,$B39,ATEF_XI!F:F)+SUMIF(ATEF_XII!$B:$B,$B39,ATEF_XII!F:F)+SUMIF(ATEF_XIII!$B:$B,$B39,ATEF_XIII!F:F)+SUMIF(ATEF_XIV!$B:$B,$B39,ATEF_XIV!F:F)</f>
        <v>0</v>
      </c>
      <c r="S39" s="75">
        <f>SUMIF(ATEF_I!$B:$B,$B39,ATEF_I!G:G)+SUMIF(ATEF_II!$B:$B,$B39,ATEF_II!G:G)+SUMIF(ATEF_III!$B:$B,$B39,ATEF_III!G:G)+SUMIF(ATEF_IV!$B:$B,$B39,ATEF_IV!G:G)+SUMIF(ATEF_V!$B:$B,$B39,ATEF_V!G:G)+SUMIF(ATEF_VI!$B:$B,$B39,ATEF_VI!G:G)+SUMIF(ATEF_VII!$B:$B,$B39,ATEF_VII!G:G)+SUMIF(ATEF_VIII!$B:$B,$B39,ATEF_VIII!G:G)+SUMIF(ATEF_IX!$B:$B,$B39,ATEF_IX!G:G)+SUMIF(ATEF_X!$B:$B,$B39,ATEF_X!G:G)+SUMIF(ATEF_XI!$B:$B,$B39,ATEF_XI!G:G)+SUMIF(ATEF_XII!$B:$B,$B39,ATEF_XII!G:G)+SUMIF(ATEF_XIII!$B:$B,$B39,ATEF_XIII!G:G)+SUMIF(ATEF_XIV!$B:$B,$B39,ATEF_XIV!G:G)</f>
        <v>0</v>
      </c>
      <c r="T39" s="75">
        <f>SUMIF(ATEF_I!$B:$B,$B39,ATEF_I!H:H)+SUMIF(ATEF_II!$B:$B,$B39,ATEF_II!H:H)+SUMIF(ATEF_III!$B:$B,$B39,ATEF_III!H:H)+SUMIF(ATEF_IV!$B:$B,$B39,ATEF_IV!H:H)+SUMIF(ATEF_V!$B:$B,$B39,ATEF_V!H:H)+SUMIF(ATEF_VI!$B:$B,$B39,ATEF_VI!H:H)+SUMIF(ATEF_VII!$B:$B,$B39,ATEF_VII!H:H)+SUMIF(ATEF_VIII!$B:$B,$B39,ATEF_VIII!H:H)+SUMIF(ATEF_IX!$B:$B,$B39,ATEF_IX!H:H)+SUMIF(ATEF_X!$B:$B,$B39,ATEF_X!H:H)+SUMIF(ATEF_XI!$B:$B,$B39,ATEF_XI!H:H)+SUMIF(ATEF_XII!$B:$B,$B39,ATEF_XII!H:H)+SUMIF(ATEF_XIII!$B:$B,$B39,ATEF_XIII!H:H)+SUMIF(ATEF_XIV!$B:$B,$B39,ATEF_XIV!H:H)</f>
        <v>0</v>
      </c>
      <c r="U39" s="75">
        <f>SUMIF(ATEF_I!$B:$B,$B39,ATEF_I!I:I)+SUMIF(ATEF_II!$B:$B,$B39,ATEF_II!I:I)+SUMIF(ATEF_III!$B:$B,$B39,ATEF_III!I:I)+SUMIF(ATEF_IV!$B:$B,$B39,ATEF_IV!I:I)+SUMIF(ATEF_V!$B:$B,$B39,ATEF_V!I:I)+SUMIF(ATEF_VI!$B:$B,$B39,ATEF_VI!I:I)+SUMIF(ATEF_VII!$B:$B,$B39,ATEF_VII!I:I)+SUMIF(ATEF_VIII!$B:$B,$B39,ATEF_VIII!I:I)+SUMIF(ATEF_IX!$B:$B,$B39,ATEF_IX!I:I)+SUMIF(ATEF_X!$B:$B,$B39,ATEF_X!I:I)+SUMIF(ATEF_XI!$B:$B,$B39,ATEF_XI!I:I)+SUMIF(ATEF_XII!$B:$B,$B39,ATEF_XII!I:I)+SUMIF(ATEF_XIII!$B:$B,$B39,ATEF_XIII!I:I)+SUMIF(ATEF_XIV!$B:$B,$B39,ATEF_XIV!I:I)</f>
        <v>0</v>
      </c>
      <c r="V39" s="67">
        <f>SUMIF(ATEF_I!$B:$B,$B39,ATEF_I!J:J)+SUMIF(ATEF_II!$B:$B,$B39,ATEF_II!J:J)+SUMIF(ATEF_III!$B:$B,$B39,ATEF_III!J:J)+SUMIF(ATEF_IV!$B:$B,$B39,ATEF_IV!J:J)+SUMIF(ATEF_V!$B:$B,$B39,ATEF_V!J:J)+SUMIF(ATEF_VI!$B:$B,$B39,ATEF_VI!J:J)+SUMIF(ATEF_VII!$B:$B,$B39,ATEF_VII!J:J)+SUMIF(ATEF_VIII!$B:$B,$B39,ATEF_VIII!J:J)+SUMIF(ATEF_IX!$B:$B,$B39,ATEF_IX!J:J)+SUMIF(ATEF_X!$B:$B,$B39,ATEF_X!J:J)+SUMIF(ATEF_XI!$B:$B,$B39,ATEF_XI!J:J)+SUMIF(ATEF_XII!$B:$B,$B39,ATEF_XII!J:J)+SUMIF(ATEF_XIII!$B:$B,$B39,ATEF_XIII!J:J)+SUMIF(ATEF_XIV!$B:$B,$B39,ATEF_XIV!J:J)</f>
        <v>0</v>
      </c>
      <c r="W39" s="73">
        <f t="shared" si="4"/>
        <v>0</v>
      </c>
      <c r="X39" s="75">
        <f>COUNTIFS(ATEF_I!$B:$B,$B39,ATEF_I!$K:$K,1)+COUNTIFS(ATEF_II!$B:$B,$B39,ATEF_II!$K:$K,1)+COUNTIFS(ATEF_III!$B:$B,$B39,ATEF_III!$K:$K,1)+COUNTIFS(ATEF_IV!$B:$B,$B39,ATEF_IV!$K:$K,1)+COUNTIFS(ATEF_V!$B:$B,$B39,ATEF_V!$K:$K,1)+COUNTIFS(ATEF_VI!$B:$B,$B39,ATEF_VI!$K:$K,1)+COUNTIFS(ATEF_VII!$B:$B,$B39,ATEF_VII!$K:$K,1)+COUNTIFS(ATEF_VIII!$B:$B,$B39,ATEF_VIII!$K:$K,1)+COUNTIFS(ATEF_IX!$B:$B,$B39,ATEF_IX!$K:$K,1)+COUNTIFS(ATEF_X!$B:$B,$B39,ATEF_X!$K:$K,1)+COUNTIFS(ATEF_XI!$B:$B,$B39,ATEF_XI!$K:$K,1)+COUNTIFS(ATEF_XII!$B:$B,$B39,ATEF_XII!$K:$K,1)+COUNTIFS(ATEF_XIII!$B:$B,$B39,ATEF_XIII!$K:$K,1)+COUNTIFS(ATEF_XIV!$B:$B,$B39,ATEF_XIV!$K:$K,1)</f>
        <v>0</v>
      </c>
      <c r="Y39" s="75">
        <f>COUNTIFS(ATEF_I!$B:$B,$B39,ATEF_I!$K:$K,2)+COUNTIFS(ATEF_II!$B:$B,$B39,ATEF_II!$K:$K,2)+COUNTIFS(ATEF_III!$B:$B,$B39,ATEF_III!$K:$K,2)+COUNTIFS(ATEF_IV!$B:$B,$B39,ATEF_IV!$K:$K,2)+COUNTIFS(ATEF_V!$B:$B,$B39,ATEF_V!$K:$K,2)+COUNTIFS(ATEF_VI!$B:$B,$B39,ATEF_VI!$K:$K,2)+COUNTIFS(ATEF_VII!$B:$B,$B39,ATEF_VII!$K:$K,2)+COUNTIFS(ATEF_VIII!$B:$B,$B39,ATEF_VIII!$K:$K,2)+COUNTIFS(ATEF_IX!$B:$B,$B39,ATEF_IX!$K:$K,2)+COUNTIFS(ATEF_X!$B:$B,$B39,ATEF_X!$K:$K,2)+COUNTIFS(ATEF_XI!$B:$B,$B39,ATEF_XI!$K:$K,2)+COUNTIFS(ATEF_XII!$B:$B,$B39,ATEF_XII!$K:$K,2)+COUNTIFS(ATEF_XIII!$B:$B,$B39,ATEF_XIII!$K:$K,2)+COUNTIFS(ATEF_XIV!$B:$B,$B39,ATEF_XIV!$K:$K,2)</f>
        <v>0</v>
      </c>
      <c r="Z39" s="75">
        <f>COUNTIFS(ATEF_I!$B:$B,$B39,ATEF_I!$K:$K,3)+COUNTIFS(ATEF_II!$B:$B,$B39,ATEF_II!$K:$K,3)+COUNTIFS(ATEF_III!$B:$B,$B39,ATEF_III!$K:$K,3)+COUNTIFS(ATEF_IV!$B:$B,$B39,ATEF_IV!$K:$K,3)+COUNTIFS(ATEF_V!$B:$B,$B39,ATEF_V!$K:$K,3)+COUNTIFS(ATEF_VI!$B:$B,$B39,ATEF_VI!$K:$K,3)+COUNTIFS(ATEF_VII!$B:$B,$B39,ATEF_VII!$K:$K,3)+COUNTIFS(ATEF_VIII!$B:$B,$B39,ATEF_VIII!$K:$K,3)+COUNTIFS(ATEF_IX!$B:$B,$B39,ATEF_IX!$K:$K,3)+COUNTIFS(ATEF_X!$B:$B,$B39,ATEF_X!$K:$K,3)+COUNTIFS(ATEF_XI!$B:$B,$B39,ATEF_XI!$K:$K,3)+COUNTIFS(ATEF_XII!$B:$B,$B39,ATEF_XII!$K:$K,3)+COUNTIFS(ATEF_XIII!$B:$B,$B39,ATEF_XIII!$K:$K,3)+COUNTIFS(ATEF_XIV!$B:$B,$B39,ATEF_XIV!$K:$K,3)</f>
        <v>0</v>
      </c>
      <c r="AA39" s="75">
        <f>COUNTIFS(ATEF_I!$B:$B,$B39,ATEF_I!$K:$K,"&gt;3")+COUNTIFS(ATEF_II!$B:$B,$B39,ATEF_II!$K:$K,"&gt;3")+COUNTIFS(ATEF_III!$B:$B,$B39,ATEF_III!$K:$K,"&gt;3")+COUNTIFS(ATEF_IV!$B:$B,$B39,ATEF_IV!$K:$K,"&gt;3")+COUNTIFS(ATEF_V!$B:$B,$B39,ATEF_V!$K:$K,"&gt;3")+COUNTIFS(ATEF_VI!$B:$B,$B39,ATEF_VI!$K:$K,"&gt;3")+COUNTIFS(ATEF_VII!$B:$B,$B39,ATEF_VII!$K:$K,"&gt;3")+COUNTIFS(ATEF_VIII!$B:$B,$B39,ATEF_VIII!$K:$K,"&gt;3")+COUNTIFS(ATEF_IX!$B:$B,$B39,ATEF_IX!$K:$K,"&gt;3")+COUNTIFS(ATEF_X!$B:$B,$B39,ATEF_X!$K:$K,"&gt;3")+COUNTIFS(ATEF_XI!$B:$B,$B39,ATEF_XI!$K:$K,"&gt;3")+COUNTIFS(ATEF_XII!$B:$B,$B39,ATEF_XII!$K:$K,"&gt;3")+COUNTIFS(ATEF_XIII!$B:$B,$B39,ATEF_XIII!$K:$K,"&gt;3")+COUNTIFS(ATEF_XIV!$B:$B,$B39,ATEF_XIV!$K:$K,"&gt;3")</f>
        <v>0</v>
      </c>
      <c r="AB39" s="66">
        <f>COUNTIFS(ATEF_I!$B:$B,$B39,ATEF_I!$K:$K,"RIT")+COUNTIFS(ATEF_II!$B:$B,$B39,ATEF_II!$K:$K,"RIT")+COUNTIFS(ATEF_III!$B:$B,$B39,ATEF_III!$K:$K,"RIT")+COUNTIFS(ATEF_IV!$B:$B,$B39,ATEF_IV!$K:$K,"RIT")+COUNTIFS(ATEF_V!$B:$B,$B39,ATEF_V!$K:$K,"RIT")+COUNTIFS(ATEF_VI!$B:$B,$B39,ATEF_VI!$K:$K,"RIT")+COUNTIFS(ATEF_VII!$B:$B,$B39,ATEF_VII!$K:$K,"RIT")+COUNTIFS(ATEF_VIII!$B:$B,$B39,ATEF_VIII!$K:$K,"RIT")+COUNTIFS(ATEF_IX!$B:$B,$B39,ATEF_IX!$K:$K,"RIT")+COUNTIFS(ATEF_X!$B:$B,$B39,ATEF_X!$K:$K,"RIT")+COUNTIFS(ATEF_XI!$B:$B,$B39,ATEF_XI!$K:$K,"RIT")+COUNTIFS(ATEF_XII!$B:$B,$B39,ATEF_XII!$K:$K,"RIT")+COUNTIFS(ATEF_XIII!$B:$B,$B39,ATEF_XIII!$K:$K,"RIT")+COUNTIFS(ATEF_XIV!$B:$B,$B39,ATEF_XIV!$K:$K,"RIT")</f>
        <v>0</v>
      </c>
    </row>
    <row r="40" spans="1:28" x14ac:dyDescent="0.25">
      <c r="A40" s="68" t="s">
        <v>299</v>
      </c>
      <c r="B40" s="121" t="s">
        <v>125</v>
      </c>
      <c r="C40" s="73">
        <f>COUNTIF(ATEF_I!$6:$6,$B40)+COUNTIF(ATEF_II!$6:$6,$B40)+COUNTIF(ATEF_III!$6:$6,$B40)+COUNTIF(ATEF_IV!$6:$6,$B40)+COUNTIF(ATEF_V!$6:$6,$B40)+COUNTIF(ATEF_VI!$6:$6,$B40)+COUNTIF(ATEF_VII!$6:$6,$B40)+COUNTIF(ATEF_VIII!$6:$6,$B40)+COUNTIF(ATEF_IX!$6:$6,$B40)+COUNTIF(ATEF_X!$6:$6,$B40)+COUNTIF(ATEF_XI!$6:$6,$B40)+COUNTIF(ATEF_XII!$6:$6,$B40)+COUNTIF(ATEF_XIII!$6:$6,$B40)+COUNTIF(ATEF_XIV!$6:$6,$B40)</f>
        <v>1</v>
      </c>
      <c r="D40" s="75">
        <f>COUNTIF(ATEF_I!$B:$B,$B40)+COUNTIF(ATEF_II!$B:$B,$B40)+COUNTIF(ATEF_III!$B:$B,$B40)+COUNTIF(ATEF_IV!$B:$B,$B40)+COUNTIF(ATEF_V!$B:$B,$B40)+COUNTIF(ATEF_VI!$B:$B,$B40)+COUNTIF(ATEF_VII!$B:$B,$B40)+COUNTIF(ATEF_VIII!$B:$B,$B40)+COUNTIF(ATEF_IX!$B:$B,$B40)+COUNTIF(ATEF_X!$B:$B,$B40)+COUNTIF(ATEF_XI!$B:$B,$B40)+COUNTIF(ATEF_XII!$B:$B,$B40)+COUNTIF(ATEF_XIII!$B:$B,$B40)+COUNTIF(ATEF_XIV!$B:$B,$B40)</f>
        <v>0</v>
      </c>
      <c r="E40" s="67">
        <f t="shared" si="0"/>
        <v>1</v>
      </c>
      <c r="F40" s="73">
        <f>COUNTIFS(ATEF_I!$B:$B,$B40,ATEF_I!$A:$A,"1°")+COUNTIFS(ATEF_II!$B:$B,$B40,ATEF_I!$A:$A,"1°")+COUNTIFS(ATEF_III!$B:$B,$B40,ATEF_I!$A:$A,"1°")+COUNTIFS(ATEF_IV!$B:$B,$B40,ATEF_I!$A:$A,"1°")+COUNTIFS(ATEF_V!$B:$B,$B40,ATEF_I!$A:$A,"1°")+COUNTIFS(ATEF_VI!$B:$B,$B40,ATEF_I!$A:$A,"1°")+COUNTIFS(ATEF_VII!$B:$B,$B40,ATEF_I!$A:$A,"1°")+COUNTIFS(ATEF_VIII!$B:$B,$B40,ATEF_I!$A:$A,"1°")+COUNTIFS(ATEF_IX!$B:$B,$B40,ATEF_I!$A:$A,"1°")+COUNTIFS(ATEF_X!$B:$B,$B40,ATEF_I!$A:$A,"1°")+COUNTIFS(ATEF_XI!$B:$B,$B40,ATEF_I!$A:$A,"1°")+COUNTIFS(ATEF_XII!$B:$B,$B40,ATEF_I!$A:$A,"1°")+COUNTIFS(ATEF_XIII!$B:$B,$B40,ATEF_I!$A:$A,"1°")+COUNTIFS(ATEF_XIV!$B:$B,$B40,ATEF_I!$A:$A,"1°")</f>
        <v>0</v>
      </c>
      <c r="G40" s="75">
        <f>COUNTIFS(ATEF_I!$B:$B,$B40,ATEF_I!$A:$A,"2°")+COUNTIFS(ATEF_II!$B:$B,$B40,ATEF_I!$A:$A,"2°")+COUNTIFS(ATEF_III!$B:$B,$B40,ATEF_I!$A:$A,"2°")+COUNTIFS(ATEF_IV!$B:$B,$B40,ATEF_I!$A:$A,"2°")+COUNTIFS(ATEF_V!$B:$B,$B40,ATEF_I!$A:$A,"2°")+COUNTIFS(ATEF_VI!$B:$B,$B40,ATEF_I!$A:$A,"2°")+COUNTIFS(ATEF_VII!$B:$B,$B40,ATEF_I!$A:$A,"2°")+COUNTIFS(ATEF_VIII!$B:$B,$B40,ATEF_I!$A:$A,"2°")+COUNTIFS(ATEF_IX!$B:$B,$B40,ATEF_I!$A:$A,"2°")+COUNTIFS(ATEF_X!$B:$B,$B40,ATEF_I!$A:$A,"2°")+COUNTIFS(ATEF_XI!$B:$B,$B40,ATEF_I!$A:$A,"2°")+COUNTIFS(ATEF_XII!$B:$B,$B40,ATEF_I!$A:$A,"2°")+COUNTIFS(ATEF_XIII!$B:$B,$B40,ATEF_I!$A:$A,"2°")+COUNTIFS(ATEF_XIV!$B:$B,$B40,ATEF_I!$A:$A,"2°")</f>
        <v>0</v>
      </c>
      <c r="H40" s="75">
        <f>COUNTIFS(ATEF_I!$B:$B,$B40,ATEF_I!$A:$A,"3°")+COUNTIFS(ATEF_II!$B:$B,$B40,ATEF_I!$A:$A,"3°")+COUNTIFS(ATEF_III!$B:$B,$B40,ATEF_I!$A:$A,"3°")+COUNTIFS(ATEF_IV!$B:$B,$B40,ATEF_I!$A:$A,"3°")+COUNTIFS(ATEF_V!$B:$B,$B40,ATEF_I!$A:$A,"3°")+COUNTIFS(ATEF_VI!$B:$B,$B40,ATEF_I!$A:$A,"3°")+COUNTIFS(ATEF_VII!$B:$B,$B40,ATEF_I!$A:$A,"3°")+COUNTIFS(ATEF_VIII!$B:$B,$B40,ATEF_I!$A:$A,"3°")+COUNTIFS(ATEF_IX!$B:$B,$B40,ATEF_I!$A:$A,"3°")+COUNTIFS(ATEF_X!$B:$B,$B40,ATEF_I!$A:$A,"3°")+COUNTIFS(ATEF_XI!$B:$B,$B40,ATEF_I!$A:$A,"3°")+COUNTIFS(ATEF_XII!$B:$B,$B40,ATEF_I!$A:$A,"3°")+COUNTIFS(ATEF_XIII!$B:$B,$B40,ATEF_I!$A:$A,"3°")+COUNTIFS(ATEF_XIV!$B:$B,$B40,ATEF_I!$A:$A,"3°")</f>
        <v>0</v>
      </c>
      <c r="I40" s="66">
        <f t="shared" si="1"/>
        <v>0</v>
      </c>
      <c r="J40" s="73">
        <v>0</v>
      </c>
      <c r="K40" s="75">
        <v>0</v>
      </c>
      <c r="L40" s="75">
        <v>1</v>
      </c>
      <c r="M40" s="66">
        <f t="shared" si="2"/>
        <v>0</v>
      </c>
      <c r="N40" s="73">
        <f t="shared" si="3"/>
        <v>0</v>
      </c>
      <c r="O40" s="75">
        <f>SUMIF(ATEF_I!$B:$B,$B40,ATEF_I!$C:$C)+SUMIF(ATEF_II!$B:$B,$B40,ATEF_II!$C:$C)+SUMIF(ATEF_III!$B:$B,$B40,ATEF_III!$C:$C)+SUMIF(ATEF_IV!$B:$B,$B40,ATEF_IV!$C:$C)+SUMIF(ATEF_V!$B:$B,$B40,ATEF_V!$C:$C)+SUMIF(ATEF_VI!$B:$B,$B40,ATEF_VI!$C:$C)+SUMIF(ATEF_VII!$B:$B,$B40,ATEF_VII!$C:$C)+SUMIF(ATEF_VIII!$B:$B,$B40,ATEF_VIII!$C:$C)+SUMIF(ATEF_IX!$B:$B,$B40,ATEF_IX!$C:$C)+SUMIF(ATEF_X!$B:$B,$B40,ATEF_X!$C:$C)+SUMIF(ATEF_XI!$B:$B,$B40,ATEF_XI!$C:$C)+SUMIF(ATEF_XII!$B:$B,$B40,ATEF_XII!$C:$C)+SUMIF(ATEF_XIII!$B:$B,$B40,ATEF_XIII!$C:$C)+SUMIF(ATEF_XIV!$B:$B,$B40,ATEF_XIV!$C:$C)</f>
        <v>0</v>
      </c>
      <c r="P40" s="75">
        <f>SUMIF(ATEF_I!$B:$B,$B40,ATEF_I!D:D)+SUMIF(ATEF_II!$B:$B,$B40,ATEF_II!D:D)+SUMIF(ATEF_III!$B:$B,$B40,ATEF_III!D:D)+SUMIF(ATEF_IV!$B:$B,$B40,ATEF_IV!D:D)+SUMIF(ATEF_V!$B:$B,$B40,ATEF_V!D:D)+SUMIF(ATEF_VI!$B:$B,$B40,ATEF_VI!D:D)+SUMIF(ATEF_VII!$B:$B,$B40,ATEF_VII!D:D)+SUMIF(ATEF_VIII!$B:$B,$B40,ATEF_VIII!D:D)+SUMIF(ATEF_IX!$B:$B,$B40,ATEF_IX!D:D)+SUMIF(ATEF_X!$B:$B,$B40,ATEF_X!D:D)+SUMIF(ATEF_XI!$B:$B,$B40,ATEF_XI!D:D)+SUMIF(ATEF_XII!$B:$B,$B40,ATEF_XII!D:D)+SUMIF(ATEF_XIII!$B:$B,$B40,ATEF_XIII!D:D)+SUMIF(ATEF_XIV!$B:$B,$B40,ATEF_XIV!D:D)</f>
        <v>0</v>
      </c>
      <c r="Q40" s="75">
        <f>SUMIF(ATEF_I!$B:$B,$B40,ATEF_I!E:E)+SUMIF(ATEF_II!$B:$B,$B40,ATEF_II!E:E)+SUMIF(ATEF_III!$B:$B,$B40,ATEF_III!E:E)+SUMIF(ATEF_IV!$B:$B,$B40,ATEF_IV!E:E)+SUMIF(ATEF_V!$B:$B,$B40,ATEF_V!E:E)+SUMIF(ATEF_VI!$B:$B,$B40,ATEF_VI!E:E)+SUMIF(ATEF_VII!$B:$B,$B40,ATEF_VII!E:E)+SUMIF(ATEF_VIII!$B:$B,$B40,ATEF_VIII!E:E)+SUMIF(ATEF_IX!$B:$B,$B40,ATEF_IX!E:E)+SUMIF(ATEF_X!$B:$B,$B40,ATEF_X!E:E)+SUMIF(ATEF_XI!$B:$B,$B40,ATEF_XI!E:E)+SUMIF(ATEF_XII!$B:$B,$B40,ATEF_XII!E:E)+SUMIF(ATEF_XIII!$B:$B,$B40,ATEF_XIII!E:E)+SUMIF(ATEF_XIV!$B:$B,$B40,ATEF_XIV!E:E)</f>
        <v>0</v>
      </c>
      <c r="R40" s="75">
        <f>SUMIF(ATEF_I!$B:$B,$B40,ATEF_I!F:F)+SUMIF(ATEF_II!$B:$B,$B40,ATEF_II!F:F)+SUMIF(ATEF_III!$B:$B,$B40,ATEF_III!F:F)+SUMIF(ATEF_IV!$B:$B,$B40,ATEF_IV!F:F)+SUMIF(ATEF_V!$B:$B,$B40,ATEF_V!F:F)+SUMIF(ATEF_VI!$B:$B,$B40,ATEF_VI!F:F)+SUMIF(ATEF_VII!$B:$B,$B40,ATEF_VII!F:F)+SUMIF(ATEF_VIII!$B:$B,$B40,ATEF_VIII!F:F)+SUMIF(ATEF_IX!$B:$B,$B40,ATEF_IX!F:F)+SUMIF(ATEF_X!$B:$B,$B40,ATEF_X!F:F)+SUMIF(ATEF_XI!$B:$B,$B40,ATEF_XI!F:F)+SUMIF(ATEF_XII!$B:$B,$B40,ATEF_XII!F:F)+SUMIF(ATEF_XIII!$B:$B,$B40,ATEF_XIII!F:F)+SUMIF(ATEF_XIV!$B:$B,$B40,ATEF_XIV!F:F)</f>
        <v>0</v>
      </c>
      <c r="S40" s="75">
        <f>SUMIF(ATEF_I!$B:$B,$B40,ATEF_I!G:G)+SUMIF(ATEF_II!$B:$B,$B40,ATEF_II!G:G)+SUMIF(ATEF_III!$B:$B,$B40,ATEF_III!G:G)+SUMIF(ATEF_IV!$B:$B,$B40,ATEF_IV!G:G)+SUMIF(ATEF_V!$B:$B,$B40,ATEF_V!G:G)+SUMIF(ATEF_VI!$B:$B,$B40,ATEF_VI!G:G)+SUMIF(ATEF_VII!$B:$B,$B40,ATEF_VII!G:G)+SUMIF(ATEF_VIII!$B:$B,$B40,ATEF_VIII!G:G)+SUMIF(ATEF_IX!$B:$B,$B40,ATEF_IX!G:G)+SUMIF(ATEF_X!$B:$B,$B40,ATEF_X!G:G)+SUMIF(ATEF_XI!$B:$B,$B40,ATEF_XI!G:G)+SUMIF(ATEF_XII!$B:$B,$B40,ATEF_XII!G:G)+SUMIF(ATEF_XIII!$B:$B,$B40,ATEF_XIII!G:G)+SUMIF(ATEF_XIV!$B:$B,$B40,ATEF_XIV!G:G)</f>
        <v>0</v>
      </c>
      <c r="T40" s="75">
        <f>SUMIF(ATEF_I!$B:$B,$B40,ATEF_I!H:H)+SUMIF(ATEF_II!$B:$B,$B40,ATEF_II!H:H)+SUMIF(ATEF_III!$B:$B,$B40,ATEF_III!H:H)+SUMIF(ATEF_IV!$B:$B,$B40,ATEF_IV!H:H)+SUMIF(ATEF_V!$B:$B,$B40,ATEF_V!H:H)+SUMIF(ATEF_VI!$B:$B,$B40,ATEF_VI!H:H)+SUMIF(ATEF_VII!$B:$B,$B40,ATEF_VII!H:H)+SUMIF(ATEF_VIII!$B:$B,$B40,ATEF_VIII!H:H)+SUMIF(ATEF_IX!$B:$B,$B40,ATEF_IX!H:H)+SUMIF(ATEF_X!$B:$B,$B40,ATEF_X!H:H)+SUMIF(ATEF_XI!$B:$B,$B40,ATEF_XI!H:H)+SUMIF(ATEF_XII!$B:$B,$B40,ATEF_XII!H:H)+SUMIF(ATEF_XIII!$B:$B,$B40,ATEF_XIII!H:H)+SUMIF(ATEF_XIV!$B:$B,$B40,ATEF_XIV!H:H)</f>
        <v>0</v>
      </c>
      <c r="U40" s="75">
        <f>SUMIF(ATEF_I!$B:$B,$B40,ATEF_I!I:I)+SUMIF(ATEF_II!$B:$B,$B40,ATEF_II!I:I)+SUMIF(ATEF_III!$B:$B,$B40,ATEF_III!I:I)+SUMIF(ATEF_IV!$B:$B,$B40,ATEF_IV!I:I)+SUMIF(ATEF_V!$B:$B,$B40,ATEF_V!I:I)+SUMIF(ATEF_VI!$B:$B,$B40,ATEF_VI!I:I)+SUMIF(ATEF_VII!$B:$B,$B40,ATEF_VII!I:I)+SUMIF(ATEF_VIII!$B:$B,$B40,ATEF_VIII!I:I)+SUMIF(ATEF_IX!$B:$B,$B40,ATEF_IX!I:I)+SUMIF(ATEF_X!$B:$B,$B40,ATEF_X!I:I)+SUMIF(ATEF_XI!$B:$B,$B40,ATEF_XI!I:I)+SUMIF(ATEF_XII!$B:$B,$B40,ATEF_XII!I:I)+SUMIF(ATEF_XIII!$B:$B,$B40,ATEF_XIII!I:I)+SUMIF(ATEF_XIV!$B:$B,$B40,ATEF_XIV!I:I)</f>
        <v>0</v>
      </c>
      <c r="V40" s="67">
        <f>SUMIF(ATEF_I!$B:$B,$B40,ATEF_I!J:J)+SUMIF(ATEF_II!$B:$B,$B40,ATEF_II!J:J)+SUMIF(ATEF_III!$B:$B,$B40,ATEF_III!J:J)+SUMIF(ATEF_IV!$B:$B,$B40,ATEF_IV!J:J)+SUMIF(ATEF_V!$B:$B,$B40,ATEF_V!J:J)+SUMIF(ATEF_VI!$B:$B,$B40,ATEF_VI!J:J)+SUMIF(ATEF_VII!$B:$B,$B40,ATEF_VII!J:J)+SUMIF(ATEF_VIII!$B:$B,$B40,ATEF_VIII!J:J)+SUMIF(ATEF_IX!$B:$B,$B40,ATEF_IX!J:J)+SUMIF(ATEF_X!$B:$B,$B40,ATEF_X!J:J)+SUMIF(ATEF_XI!$B:$B,$B40,ATEF_XI!J:J)+SUMIF(ATEF_XII!$B:$B,$B40,ATEF_XII!J:J)+SUMIF(ATEF_XIII!$B:$B,$B40,ATEF_XIII!J:J)+SUMIF(ATEF_XIV!$B:$B,$B40,ATEF_XIV!J:J)</f>
        <v>0</v>
      </c>
      <c r="W40" s="73">
        <f t="shared" si="4"/>
        <v>0</v>
      </c>
      <c r="X40" s="75">
        <f>COUNTIFS(ATEF_I!$B:$B,$B40,ATEF_I!$K:$K,1)+COUNTIFS(ATEF_II!$B:$B,$B40,ATEF_II!$K:$K,1)+COUNTIFS(ATEF_III!$B:$B,$B40,ATEF_III!$K:$K,1)+COUNTIFS(ATEF_IV!$B:$B,$B40,ATEF_IV!$K:$K,1)+COUNTIFS(ATEF_V!$B:$B,$B40,ATEF_V!$K:$K,1)+COUNTIFS(ATEF_VI!$B:$B,$B40,ATEF_VI!$K:$K,1)+COUNTIFS(ATEF_VII!$B:$B,$B40,ATEF_VII!$K:$K,1)+COUNTIFS(ATEF_VIII!$B:$B,$B40,ATEF_VIII!$K:$K,1)+COUNTIFS(ATEF_IX!$B:$B,$B40,ATEF_IX!$K:$K,1)+COUNTIFS(ATEF_X!$B:$B,$B40,ATEF_X!$K:$K,1)+COUNTIFS(ATEF_XI!$B:$B,$B40,ATEF_XI!$K:$K,1)+COUNTIFS(ATEF_XII!$B:$B,$B40,ATEF_XII!$K:$K,1)+COUNTIFS(ATEF_XIII!$B:$B,$B40,ATEF_XIII!$K:$K,1)+COUNTIFS(ATEF_XIV!$B:$B,$B40,ATEF_XIV!$K:$K,1)</f>
        <v>0</v>
      </c>
      <c r="Y40" s="75">
        <f>COUNTIFS(ATEF_I!$B:$B,$B40,ATEF_I!$K:$K,2)+COUNTIFS(ATEF_II!$B:$B,$B40,ATEF_II!$K:$K,2)+COUNTIFS(ATEF_III!$B:$B,$B40,ATEF_III!$K:$K,2)+COUNTIFS(ATEF_IV!$B:$B,$B40,ATEF_IV!$K:$K,2)+COUNTIFS(ATEF_V!$B:$B,$B40,ATEF_V!$K:$K,2)+COUNTIFS(ATEF_VI!$B:$B,$B40,ATEF_VI!$K:$K,2)+COUNTIFS(ATEF_VII!$B:$B,$B40,ATEF_VII!$K:$K,2)+COUNTIFS(ATEF_VIII!$B:$B,$B40,ATEF_VIII!$K:$K,2)+COUNTIFS(ATEF_IX!$B:$B,$B40,ATEF_IX!$K:$K,2)+COUNTIFS(ATEF_X!$B:$B,$B40,ATEF_X!$K:$K,2)+COUNTIFS(ATEF_XI!$B:$B,$B40,ATEF_XI!$K:$K,2)+COUNTIFS(ATEF_XII!$B:$B,$B40,ATEF_XII!$K:$K,2)+COUNTIFS(ATEF_XIII!$B:$B,$B40,ATEF_XIII!$K:$K,2)+COUNTIFS(ATEF_XIV!$B:$B,$B40,ATEF_XIV!$K:$K,2)</f>
        <v>0</v>
      </c>
      <c r="Z40" s="75">
        <f>COUNTIFS(ATEF_I!$B:$B,$B40,ATEF_I!$K:$K,3)+COUNTIFS(ATEF_II!$B:$B,$B40,ATEF_II!$K:$K,3)+COUNTIFS(ATEF_III!$B:$B,$B40,ATEF_III!$K:$K,3)+COUNTIFS(ATEF_IV!$B:$B,$B40,ATEF_IV!$K:$K,3)+COUNTIFS(ATEF_V!$B:$B,$B40,ATEF_V!$K:$K,3)+COUNTIFS(ATEF_VI!$B:$B,$B40,ATEF_VI!$K:$K,3)+COUNTIFS(ATEF_VII!$B:$B,$B40,ATEF_VII!$K:$K,3)+COUNTIFS(ATEF_VIII!$B:$B,$B40,ATEF_VIII!$K:$K,3)+COUNTIFS(ATEF_IX!$B:$B,$B40,ATEF_IX!$K:$K,3)+COUNTIFS(ATEF_X!$B:$B,$B40,ATEF_X!$K:$K,3)+COUNTIFS(ATEF_XI!$B:$B,$B40,ATEF_XI!$K:$K,3)+COUNTIFS(ATEF_XII!$B:$B,$B40,ATEF_XII!$K:$K,3)+COUNTIFS(ATEF_XIII!$B:$B,$B40,ATEF_XIII!$K:$K,3)+COUNTIFS(ATEF_XIV!$B:$B,$B40,ATEF_XIV!$K:$K,3)</f>
        <v>0</v>
      </c>
      <c r="AA40" s="75">
        <f>COUNTIFS(ATEF_I!$B:$B,$B40,ATEF_I!$K:$K,"&gt;3")+COUNTIFS(ATEF_II!$B:$B,$B40,ATEF_II!$K:$K,"&gt;3")+COUNTIFS(ATEF_III!$B:$B,$B40,ATEF_III!$K:$K,"&gt;3")+COUNTIFS(ATEF_IV!$B:$B,$B40,ATEF_IV!$K:$K,"&gt;3")+COUNTIFS(ATEF_V!$B:$B,$B40,ATEF_V!$K:$K,"&gt;3")+COUNTIFS(ATEF_VI!$B:$B,$B40,ATEF_VI!$K:$K,"&gt;3")+COUNTIFS(ATEF_VII!$B:$B,$B40,ATEF_VII!$K:$K,"&gt;3")+COUNTIFS(ATEF_VIII!$B:$B,$B40,ATEF_VIII!$K:$K,"&gt;3")+COUNTIFS(ATEF_IX!$B:$B,$B40,ATEF_IX!$K:$K,"&gt;3")+COUNTIFS(ATEF_X!$B:$B,$B40,ATEF_X!$K:$K,"&gt;3")+COUNTIFS(ATEF_XI!$B:$B,$B40,ATEF_XI!$K:$K,"&gt;3")+COUNTIFS(ATEF_XII!$B:$B,$B40,ATEF_XII!$K:$K,"&gt;3")+COUNTIFS(ATEF_XIII!$B:$B,$B40,ATEF_XIII!$K:$K,"&gt;3")+COUNTIFS(ATEF_XIV!$B:$B,$B40,ATEF_XIV!$K:$K,"&gt;3")</f>
        <v>0</v>
      </c>
      <c r="AB40" s="66">
        <f>COUNTIFS(ATEF_I!$B:$B,$B40,ATEF_I!$K:$K,"RIT")+COUNTIFS(ATEF_II!$B:$B,$B40,ATEF_II!$K:$K,"RIT")+COUNTIFS(ATEF_III!$B:$B,$B40,ATEF_III!$K:$K,"RIT")+COUNTIFS(ATEF_IV!$B:$B,$B40,ATEF_IV!$K:$K,"RIT")+COUNTIFS(ATEF_V!$B:$B,$B40,ATEF_V!$K:$K,"RIT")+COUNTIFS(ATEF_VI!$B:$B,$B40,ATEF_VI!$K:$K,"RIT")+COUNTIFS(ATEF_VII!$B:$B,$B40,ATEF_VII!$K:$K,"RIT")+COUNTIFS(ATEF_VIII!$B:$B,$B40,ATEF_VIII!$K:$K,"RIT")+COUNTIFS(ATEF_IX!$B:$B,$B40,ATEF_IX!$K:$K,"RIT")+COUNTIFS(ATEF_X!$B:$B,$B40,ATEF_X!$K:$K,"RIT")+COUNTIFS(ATEF_XI!$B:$B,$B40,ATEF_XI!$K:$K,"RIT")+COUNTIFS(ATEF_XII!$B:$B,$B40,ATEF_XII!$K:$K,"RIT")+COUNTIFS(ATEF_XIII!$B:$B,$B40,ATEF_XIII!$K:$K,"RIT")+COUNTIFS(ATEF_XIV!$B:$B,$B40,ATEF_XIV!$K:$K,"RIT")</f>
        <v>0</v>
      </c>
    </row>
    <row r="41" spans="1:28" x14ac:dyDescent="0.25">
      <c r="A41" s="68" t="s">
        <v>300</v>
      </c>
      <c r="B41" s="66" t="s">
        <v>21</v>
      </c>
      <c r="C41" s="73">
        <f>COUNTIF(ATEF_I!$6:$6,$B41)+COUNTIF(ATEF_II!$6:$6,$B41)+COUNTIF(ATEF_III!$6:$6,$B41)+COUNTIF(ATEF_IV!$6:$6,$B41)+COUNTIF(ATEF_V!$6:$6,$B41)+COUNTIF(ATEF_VI!$6:$6,$B41)+COUNTIF(ATEF_VII!$6:$6,$B41)+COUNTIF(ATEF_VIII!$6:$6,$B41)+COUNTIF(ATEF_IX!$6:$6,$B41)+COUNTIF(ATEF_X!$6:$6,$B41)+COUNTIF(ATEF_XI!$6:$6,$B41)+COUNTIF(ATEF_XII!$6:$6,$B41)+COUNTIF(ATEF_XIII!$6:$6,$B41)+COUNTIF(ATEF_XIV!$6:$6,$B41)</f>
        <v>1</v>
      </c>
      <c r="D41" s="75">
        <f>COUNTIF(ATEF_I!$B:$B,$B41)+COUNTIF(ATEF_II!$B:$B,$B41)+COUNTIF(ATEF_III!$B:$B,$B41)+COUNTIF(ATEF_IV!$B:$B,$B41)+COUNTIF(ATEF_V!$B:$B,$B41)+COUNTIF(ATEF_VI!$B:$B,$B41)+COUNTIF(ATEF_VII!$B:$B,$B41)+COUNTIF(ATEF_VIII!$B:$B,$B41)+COUNTIF(ATEF_IX!$B:$B,$B41)+COUNTIF(ATEF_X!$B:$B,$B41)+COUNTIF(ATEF_XI!$B:$B,$B41)+COUNTIF(ATEF_XII!$B:$B,$B41)+COUNTIF(ATEF_XIII!$B:$B,$B41)+COUNTIF(ATEF_XIV!$B:$B,$B41)</f>
        <v>0</v>
      </c>
      <c r="E41" s="67">
        <f t="shared" si="0"/>
        <v>1</v>
      </c>
      <c r="F41" s="73">
        <f>COUNTIFS(ATEF_I!$B:$B,$B41,ATEF_I!$A:$A,"1°")+COUNTIFS(ATEF_II!$B:$B,$B41,ATEF_I!$A:$A,"1°")+COUNTIFS(ATEF_III!$B:$B,$B41,ATEF_I!$A:$A,"1°")+COUNTIFS(ATEF_IV!$B:$B,$B41,ATEF_I!$A:$A,"1°")+COUNTIFS(ATEF_V!$B:$B,$B41,ATEF_I!$A:$A,"1°")+COUNTIFS(ATEF_VI!$B:$B,$B41,ATEF_I!$A:$A,"1°")+COUNTIFS(ATEF_VII!$B:$B,$B41,ATEF_I!$A:$A,"1°")+COUNTIFS(ATEF_VIII!$B:$B,$B41,ATEF_I!$A:$A,"1°")+COUNTIFS(ATEF_IX!$B:$B,$B41,ATEF_I!$A:$A,"1°")+COUNTIFS(ATEF_X!$B:$B,$B41,ATEF_I!$A:$A,"1°")+COUNTIFS(ATEF_XI!$B:$B,$B41,ATEF_I!$A:$A,"1°")+COUNTIFS(ATEF_XII!$B:$B,$B41,ATEF_I!$A:$A,"1°")+COUNTIFS(ATEF_XIII!$B:$B,$B41,ATEF_I!$A:$A,"1°")+COUNTIFS(ATEF_XIV!$B:$B,$B41,ATEF_I!$A:$A,"1°")</f>
        <v>0</v>
      </c>
      <c r="G41" s="75">
        <f>COUNTIFS(ATEF_I!$B:$B,$B41,ATEF_I!$A:$A,"2°")+COUNTIFS(ATEF_II!$B:$B,$B41,ATEF_I!$A:$A,"2°")+COUNTIFS(ATEF_III!$B:$B,$B41,ATEF_I!$A:$A,"2°")+COUNTIFS(ATEF_IV!$B:$B,$B41,ATEF_I!$A:$A,"2°")+COUNTIFS(ATEF_V!$B:$B,$B41,ATEF_I!$A:$A,"2°")+COUNTIFS(ATEF_VI!$B:$B,$B41,ATEF_I!$A:$A,"2°")+COUNTIFS(ATEF_VII!$B:$B,$B41,ATEF_I!$A:$A,"2°")+COUNTIFS(ATEF_VIII!$B:$B,$B41,ATEF_I!$A:$A,"2°")+COUNTIFS(ATEF_IX!$B:$B,$B41,ATEF_I!$A:$A,"2°")+COUNTIFS(ATEF_X!$B:$B,$B41,ATEF_I!$A:$A,"2°")+COUNTIFS(ATEF_XI!$B:$B,$B41,ATEF_I!$A:$A,"2°")+COUNTIFS(ATEF_XII!$B:$B,$B41,ATEF_I!$A:$A,"2°")+COUNTIFS(ATEF_XIII!$B:$B,$B41,ATEF_I!$A:$A,"2°")+COUNTIFS(ATEF_XIV!$B:$B,$B41,ATEF_I!$A:$A,"2°")</f>
        <v>0</v>
      </c>
      <c r="H41" s="75">
        <f>COUNTIFS(ATEF_I!$B:$B,$B41,ATEF_I!$A:$A,"3°")+COUNTIFS(ATEF_II!$B:$B,$B41,ATEF_I!$A:$A,"3°")+COUNTIFS(ATEF_III!$B:$B,$B41,ATEF_I!$A:$A,"3°")+COUNTIFS(ATEF_IV!$B:$B,$B41,ATEF_I!$A:$A,"3°")+COUNTIFS(ATEF_V!$B:$B,$B41,ATEF_I!$A:$A,"3°")+COUNTIFS(ATEF_VI!$B:$B,$B41,ATEF_I!$A:$A,"3°")+COUNTIFS(ATEF_VII!$B:$B,$B41,ATEF_I!$A:$A,"3°")+COUNTIFS(ATEF_VIII!$B:$B,$B41,ATEF_I!$A:$A,"3°")+COUNTIFS(ATEF_IX!$B:$B,$B41,ATEF_I!$A:$A,"3°")+COUNTIFS(ATEF_X!$B:$B,$B41,ATEF_I!$A:$A,"3°")+COUNTIFS(ATEF_XI!$B:$B,$B41,ATEF_I!$A:$A,"3°")+COUNTIFS(ATEF_XII!$B:$B,$B41,ATEF_I!$A:$A,"3°")+COUNTIFS(ATEF_XIII!$B:$B,$B41,ATEF_I!$A:$A,"3°")+COUNTIFS(ATEF_XIV!$B:$B,$B41,ATEF_I!$A:$A,"3°")</f>
        <v>0</v>
      </c>
      <c r="I41" s="66">
        <f t="shared" si="1"/>
        <v>0</v>
      </c>
      <c r="J41" s="73">
        <v>0</v>
      </c>
      <c r="K41" s="75">
        <v>0</v>
      </c>
      <c r="L41" s="75">
        <v>0</v>
      </c>
      <c r="M41" s="66">
        <f t="shared" si="2"/>
        <v>1</v>
      </c>
      <c r="N41" s="73">
        <f t="shared" si="3"/>
        <v>0</v>
      </c>
      <c r="O41" s="75">
        <f>SUMIF(ATEF_I!$B:$B,$B41,ATEF_I!$C:$C)+SUMIF(ATEF_II!$B:$B,$B41,ATEF_II!$C:$C)+SUMIF(ATEF_III!$B:$B,$B41,ATEF_III!$C:$C)+SUMIF(ATEF_IV!$B:$B,$B41,ATEF_IV!$C:$C)+SUMIF(ATEF_V!$B:$B,$B41,ATEF_V!$C:$C)+SUMIF(ATEF_VI!$B:$B,$B41,ATEF_VI!$C:$C)+SUMIF(ATEF_VII!$B:$B,$B41,ATEF_VII!$C:$C)+SUMIF(ATEF_VIII!$B:$B,$B41,ATEF_VIII!$C:$C)+SUMIF(ATEF_IX!$B:$B,$B41,ATEF_IX!$C:$C)+SUMIF(ATEF_X!$B:$B,$B41,ATEF_X!$C:$C)+SUMIF(ATEF_XI!$B:$B,$B41,ATEF_XI!$C:$C)+SUMIF(ATEF_XII!$B:$B,$B41,ATEF_XII!$C:$C)+SUMIF(ATEF_XIII!$B:$B,$B41,ATEF_XIII!$C:$C)+SUMIF(ATEF_XIV!$B:$B,$B41,ATEF_XIV!$C:$C)</f>
        <v>0</v>
      </c>
      <c r="P41" s="75">
        <f>SUMIF(ATEF_I!$B:$B,$B41,ATEF_I!D:D)+SUMIF(ATEF_II!$B:$B,$B41,ATEF_II!D:D)+SUMIF(ATEF_III!$B:$B,$B41,ATEF_III!D:D)+SUMIF(ATEF_IV!$B:$B,$B41,ATEF_IV!D:D)+SUMIF(ATEF_V!$B:$B,$B41,ATEF_V!D:D)+SUMIF(ATEF_VI!$B:$B,$B41,ATEF_VI!D:D)+SUMIF(ATEF_VII!$B:$B,$B41,ATEF_VII!D:D)+SUMIF(ATEF_VIII!$B:$B,$B41,ATEF_VIII!D:D)+SUMIF(ATEF_IX!$B:$B,$B41,ATEF_IX!D:D)+SUMIF(ATEF_X!$B:$B,$B41,ATEF_X!D:D)+SUMIF(ATEF_XI!$B:$B,$B41,ATEF_XI!D:D)+SUMIF(ATEF_XII!$B:$B,$B41,ATEF_XII!D:D)+SUMIF(ATEF_XIII!$B:$B,$B41,ATEF_XIII!D:D)+SUMIF(ATEF_XIV!$B:$B,$B41,ATEF_XIV!D:D)</f>
        <v>0</v>
      </c>
      <c r="Q41" s="75">
        <f>SUMIF(ATEF_I!$B:$B,$B41,ATEF_I!E:E)+SUMIF(ATEF_II!$B:$B,$B41,ATEF_II!E:E)+SUMIF(ATEF_III!$B:$B,$B41,ATEF_III!E:E)+SUMIF(ATEF_IV!$B:$B,$B41,ATEF_IV!E:E)+SUMIF(ATEF_V!$B:$B,$B41,ATEF_V!E:E)+SUMIF(ATEF_VI!$B:$B,$B41,ATEF_VI!E:E)+SUMIF(ATEF_VII!$B:$B,$B41,ATEF_VII!E:E)+SUMIF(ATEF_VIII!$B:$B,$B41,ATEF_VIII!E:E)+SUMIF(ATEF_IX!$B:$B,$B41,ATEF_IX!E:E)+SUMIF(ATEF_X!$B:$B,$B41,ATEF_X!E:E)+SUMIF(ATEF_XI!$B:$B,$B41,ATEF_XI!E:E)+SUMIF(ATEF_XII!$B:$B,$B41,ATEF_XII!E:E)+SUMIF(ATEF_XIII!$B:$B,$B41,ATEF_XIII!E:E)+SUMIF(ATEF_XIV!$B:$B,$B41,ATEF_XIV!E:E)</f>
        <v>0</v>
      </c>
      <c r="R41" s="75">
        <f>SUMIF(ATEF_I!$B:$B,$B41,ATEF_I!F:F)+SUMIF(ATEF_II!$B:$B,$B41,ATEF_II!F:F)+SUMIF(ATEF_III!$B:$B,$B41,ATEF_III!F:F)+SUMIF(ATEF_IV!$B:$B,$B41,ATEF_IV!F:F)+SUMIF(ATEF_V!$B:$B,$B41,ATEF_V!F:F)+SUMIF(ATEF_VI!$B:$B,$B41,ATEF_VI!F:F)+SUMIF(ATEF_VII!$B:$B,$B41,ATEF_VII!F:F)+SUMIF(ATEF_VIII!$B:$B,$B41,ATEF_VIII!F:F)+SUMIF(ATEF_IX!$B:$B,$B41,ATEF_IX!F:F)+SUMIF(ATEF_X!$B:$B,$B41,ATEF_X!F:F)+SUMIF(ATEF_XI!$B:$B,$B41,ATEF_XI!F:F)+SUMIF(ATEF_XII!$B:$B,$B41,ATEF_XII!F:F)+SUMIF(ATEF_XIII!$B:$B,$B41,ATEF_XIII!F:F)+SUMIF(ATEF_XIV!$B:$B,$B41,ATEF_XIV!F:F)</f>
        <v>0</v>
      </c>
      <c r="S41" s="75">
        <f>SUMIF(ATEF_I!$B:$B,$B41,ATEF_I!G:G)+SUMIF(ATEF_II!$B:$B,$B41,ATEF_II!G:G)+SUMIF(ATEF_III!$B:$B,$B41,ATEF_III!G:G)+SUMIF(ATEF_IV!$B:$B,$B41,ATEF_IV!G:G)+SUMIF(ATEF_V!$B:$B,$B41,ATEF_V!G:G)+SUMIF(ATEF_VI!$B:$B,$B41,ATEF_VI!G:G)+SUMIF(ATEF_VII!$B:$B,$B41,ATEF_VII!G:G)+SUMIF(ATEF_VIII!$B:$B,$B41,ATEF_VIII!G:G)+SUMIF(ATEF_IX!$B:$B,$B41,ATEF_IX!G:G)+SUMIF(ATEF_X!$B:$B,$B41,ATEF_X!G:G)+SUMIF(ATEF_XI!$B:$B,$B41,ATEF_XI!G:G)+SUMIF(ATEF_XII!$B:$B,$B41,ATEF_XII!G:G)+SUMIF(ATEF_XIII!$B:$B,$B41,ATEF_XIII!G:G)+SUMIF(ATEF_XIV!$B:$B,$B41,ATEF_XIV!G:G)</f>
        <v>0</v>
      </c>
      <c r="T41" s="75">
        <f>SUMIF(ATEF_I!$B:$B,$B41,ATEF_I!H:H)+SUMIF(ATEF_II!$B:$B,$B41,ATEF_II!H:H)+SUMIF(ATEF_III!$B:$B,$B41,ATEF_III!H:H)+SUMIF(ATEF_IV!$B:$B,$B41,ATEF_IV!H:H)+SUMIF(ATEF_V!$B:$B,$B41,ATEF_V!H:H)+SUMIF(ATEF_VI!$B:$B,$B41,ATEF_VI!H:H)+SUMIF(ATEF_VII!$B:$B,$B41,ATEF_VII!H:H)+SUMIF(ATEF_VIII!$B:$B,$B41,ATEF_VIII!H:H)+SUMIF(ATEF_IX!$B:$B,$B41,ATEF_IX!H:H)+SUMIF(ATEF_X!$B:$B,$B41,ATEF_X!H:H)+SUMIF(ATEF_XI!$B:$B,$B41,ATEF_XI!H:H)+SUMIF(ATEF_XII!$B:$B,$B41,ATEF_XII!H:H)+SUMIF(ATEF_XIII!$B:$B,$B41,ATEF_XIII!H:H)+SUMIF(ATEF_XIV!$B:$B,$B41,ATEF_XIV!H:H)</f>
        <v>0</v>
      </c>
      <c r="U41" s="75">
        <f>SUMIF(ATEF_I!$B:$B,$B41,ATEF_I!I:I)+SUMIF(ATEF_II!$B:$B,$B41,ATEF_II!I:I)+SUMIF(ATEF_III!$B:$B,$B41,ATEF_III!I:I)+SUMIF(ATEF_IV!$B:$B,$B41,ATEF_IV!I:I)+SUMIF(ATEF_V!$B:$B,$B41,ATEF_V!I:I)+SUMIF(ATEF_VI!$B:$B,$B41,ATEF_VI!I:I)+SUMIF(ATEF_VII!$B:$B,$B41,ATEF_VII!I:I)+SUMIF(ATEF_VIII!$B:$B,$B41,ATEF_VIII!I:I)+SUMIF(ATEF_IX!$B:$B,$B41,ATEF_IX!I:I)+SUMIF(ATEF_X!$B:$B,$B41,ATEF_X!I:I)+SUMIF(ATEF_XI!$B:$B,$B41,ATEF_XI!I:I)+SUMIF(ATEF_XII!$B:$B,$B41,ATEF_XII!I:I)+SUMIF(ATEF_XIII!$B:$B,$B41,ATEF_XIII!I:I)+SUMIF(ATEF_XIV!$B:$B,$B41,ATEF_XIV!I:I)</f>
        <v>0</v>
      </c>
      <c r="V41" s="67">
        <f>SUMIF(ATEF_I!$B:$B,$B41,ATEF_I!J:J)+SUMIF(ATEF_II!$B:$B,$B41,ATEF_II!J:J)+SUMIF(ATEF_III!$B:$B,$B41,ATEF_III!J:J)+SUMIF(ATEF_IV!$B:$B,$B41,ATEF_IV!J:J)+SUMIF(ATEF_V!$B:$B,$B41,ATEF_V!J:J)+SUMIF(ATEF_VI!$B:$B,$B41,ATEF_VI!J:J)+SUMIF(ATEF_VII!$B:$B,$B41,ATEF_VII!J:J)+SUMIF(ATEF_VIII!$B:$B,$B41,ATEF_VIII!J:J)+SUMIF(ATEF_IX!$B:$B,$B41,ATEF_IX!J:J)+SUMIF(ATEF_X!$B:$B,$B41,ATEF_X!J:J)+SUMIF(ATEF_XI!$B:$B,$B41,ATEF_XI!J:J)+SUMIF(ATEF_XII!$B:$B,$B41,ATEF_XII!J:J)+SUMIF(ATEF_XIII!$B:$B,$B41,ATEF_XIII!J:J)+SUMIF(ATEF_XIV!$B:$B,$B41,ATEF_XIV!J:J)</f>
        <v>0</v>
      </c>
      <c r="W41" s="73">
        <f t="shared" si="4"/>
        <v>0</v>
      </c>
      <c r="X41" s="75">
        <f>COUNTIFS(ATEF_I!$B:$B,$B41,ATEF_I!$K:$K,1)+COUNTIFS(ATEF_II!$B:$B,$B41,ATEF_II!$K:$K,1)+COUNTIFS(ATEF_III!$B:$B,$B41,ATEF_III!$K:$K,1)+COUNTIFS(ATEF_IV!$B:$B,$B41,ATEF_IV!$K:$K,1)+COUNTIFS(ATEF_V!$B:$B,$B41,ATEF_V!$K:$K,1)+COUNTIFS(ATEF_VI!$B:$B,$B41,ATEF_VI!$K:$K,1)+COUNTIFS(ATEF_VII!$B:$B,$B41,ATEF_VII!$K:$K,1)+COUNTIFS(ATEF_VIII!$B:$B,$B41,ATEF_VIII!$K:$K,1)+COUNTIFS(ATEF_IX!$B:$B,$B41,ATEF_IX!$K:$K,1)+COUNTIFS(ATEF_X!$B:$B,$B41,ATEF_X!$K:$K,1)+COUNTIFS(ATEF_XI!$B:$B,$B41,ATEF_XI!$K:$K,1)+COUNTIFS(ATEF_XII!$B:$B,$B41,ATEF_XII!$K:$K,1)+COUNTIFS(ATEF_XIII!$B:$B,$B41,ATEF_XIII!$K:$K,1)+COUNTIFS(ATEF_XIV!$B:$B,$B41,ATEF_XIV!$K:$K,1)</f>
        <v>0</v>
      </c>
      <c r="Y41" s="75">
        <f>COUNTIFS(ATEF_I!$B:$B,$B41,ATEF_I!$K:$K,2)+COUNTIFS(ATEF_II!$B:$B,$B41,ATEF_II!$K:$K,2)+COUNTIFS(ATEF_III!$B:$B,$B41,ATEF_III!$K:$K,2)+COUNTIFS(ATEF_IV!$B:$B,$B41,ATEF_IV!$K:$K,2)+COUNTIFS(ATEF_V!$B:$B,$B41,ATEF_V!$K:$K,2)+COUNTIFS(ATEF_VI!$B:$B,$B41,ATEF_VI!$K:$K,2)+COUNTIFS(ATEF_VII!$B:$B,$B41,ATEF_VII!$K:$K,2)+COUNTIFS(ATEF_VIII!$B:$B,$B41,ATEF_VIII!$K:$K,2)+COUNTIFS(ATEF_IX!$B:$B,$B41,ATEF_IX!$K:$K,2)+COUNTIFS(ATEF_X!$B:$B,$B41,ATEF_X!$K:$K,2)+COUNTIFS(ATEF_XI!$B:$B,$B41,ATEF_XI!$K:$K,2)+COUNTIFS(ATEF_XII!$B:$B,$B41,ATEF_XII!$K:$K,2)+COUNTIFS(ATEF_XIII!$B:$B,$B41,ATEF_XIII!$K:$K,2)+COUNTIFS(ATEF_XIV!$B:$B,$B41,ATEF_XIV!$K:$K,2)</f>
        <v>0</v>
      </c>
      <c r="Z41" s="75">
        <f>COUNTIFS(ATEF_I!$B:$B,$B41,ATEF_I!$K:$K,3)+COUNTIFS(ATEF_II!$B:$B,$B41,ATEF_II!$K:$K,3)+COUNTIFS(ATEF_III!$B:$B,$B41,ATEF_III!$K:$K,3)+COUNTIFS(ATEF_IV!$B:$B,$B41,ATEF_IV!$K:$K,3)+COUNTIFS(ATEF_V!$B:$B,$B41,ATEF_V!$K:$K,3)+COUNTIFS(ATEF_VI!$B:$B,$B41,ATEF_VI!$K:$K,3)+COUNTIFS(ATEF_VII!$B:$B,$B41,ATEF_VII!$K:$K,3)+COUNTIFS(ATEF_VIII!$B:$B,$B41,ATEF_VIII!$K:$K,3)+COUNTIFS(ATEF_IX!$B:$B,$B41,ATEF_IX!$K:$K,3)+COUNTIFS(ATEF_X!$B:$B,$B41,ATEF_X!$K:$K,3)+COUNTIFS(ATEF_XI!$B:$B,$B41,ATEF_XI!$K:$K,3)+COUNTIFS(ATEF_XII!$B:$B,$B41,ATEF_XII!$K:$K,3)+COUNTIFS(ATEF_XIII!$B:$B,$B41,ATEF_XIII!$K:$K,3)+COUNTIFS(ATEF_XIV!$B:$B,$B41,ATEF_XIV!$K:$K,3)</f>
        <v>0</v>
      </c>
      <c r="AA41" s="75">
        <f>COUNTIFS(ATEF_I!$B:$B,$B41,ATEF_I!$K:$K,"&gt;3")+COUNTIFS(ATEF_II!$B:$B,$B41,ATEF_II!$K:$K,"&gt;3")+COUNTIFS(ATEF_III!$B:$B,$B41,ATEF_III!$K:$K,"&gt;3")+COUNTIFS(ATEF_IV!$B:$B,$B41,ATEF_IV!$K:$K,"&gt;3")+COUNTIFS(ATEF_V!$B:$B,$B41,ATEF_V!$K:$K,"&gt;3")+COUNTIFS(ATEF_VI!$B:$B,$B41,ATEF_VI!$K:$K,"&gt;3")+COUNTIFS(ATEF_VII!$B:$B,$B41,ATEF_VII!$K:$K,"&gt;3")+COUNTIFS(ATEF_VIII!$B:$B,$B41,ATEF_VIII!$K:$K,"&gt;3")+COUNTIFS(ATEF_IX!$B:$B,$B41,ATEF_IX!$K:$K,"&gt;3")+COUNTIFS(ATEF_X!$B:$B,$B41,ATEF_X!$K:$K,"&gt;3")+COUNTIFS(ATEF_XI!$B:$B,$B41,ATEF_XI!$K:$K,"&gt;3")+COUNTIFS(ATEF_XII!$B:$B,$B41,ATEF_XII!$K:$K,"&gt;3")+COUNTIFS(ATEF_XIII!$B:$B,$B41,ATEF_XIII!$K:$K,"&gt;3")+COUNTIFS(ATEF_XIV!$B:$B,$B41,ATEF_XIV!$K:$K,"&gt;3")</f>
        <v>0</v>
      </c>
      <c r="AB41" s="66">
        <f>COUNTIFS(ATEF_I!$B:$B,$B41,ATEF_I!$K:$K,"RIT")+COUNTIFS(ATEF_II!$B:$B,$B41,ATEF_II!$K:$K,"RIT")+COUNTIFS(ATEF_III!$B:$B,$B41,ATEF_III!$K:$K,"RIT")+COUNTIFS(ATEF_IV!$B:$B,$B41,ATEF_IV!$K:$K,"RIT")+COUNTIFS(ATEF_V!$B:$B,$B41,ATEF_V!$K:$K,"RIT")+COUNTIFS(ATEF_VI!$B:$B,$B41,ATEF_VI!$K:$K,"RIT")+COUNTIFS(ATEF_VII!$B:$B,$B41,ATEF_VII!$K:$K,"RIT")+COUNTIFS(ATEF_VIII!$B:$B,$B41,ATEF_VIII!$K:$K,"RIT")+COUNTIFS(ATEF_IX!$B:$B,$B41,ATEF_IX!$K:$K,"RIT")+COUNTIFS(ATEF_X!$B:$B,$B41,ATEF_X!$K:$K,"RIT")+COUNTIFS(ATEF_XI!$B:$B,$B41,ATEF_XI!$K:$K,"RIT")+COUNTIFS(ATEF_XII!$B:$B,$B41,ATEF_XII!$K:$K,"RIT")+COUNTIFS(ATEF_XIII!$B:$B,$B41,ATEF_XIII!$K:$K,"RIT")+COUNTIFS(ATEF_XIV!$B:$B,$B41,ATEF_XIV!$K:$K,"RIT")</f>
        <v>0</v>
      </c>
    </row>
    <row r="42" spans="1:28" x14ac:dyDescent="0.25">
      <c r="A42" s="68" t="s">
        <v>301</v>
      </c>
      <c r="B42" s="66" t="s">
        <v>216</v>
      </c>
      <c r="C42" s="73">
        <f>COUNTIF(ATEF_I!$6:$6,$B42)+COUNTIF(ATEF_II!$6:$6,$B42)+COUNTIF(ATEF_III!$6:$6,$B42)+COUNTIF(ATEF_IV!$6:$6,$B42)+COUNTIF(ATEF_V!$6:$6,$B42)+COUNTIF(ATEF_VI!$6:$6,$B42)+COUNTIF(ATEF_VII!$6:$6,$B42)+COUNTIF(ATEF_VIII!$6:$6,$B42)+COUNTIF(ATEF_IX!$6:$6,$B42)+COUNTIF(ATEF_X!$6:$6,$B42)+COUNTIF(ATEF_XI!$6:$6,$B42)+COUNTIF(ATEF_XII!$6:$6,$B42)+COUNTIF(ATEF_XIII!$6:$6,$B42)+COUNTIF(ATEF_XIV!$6:$6,$B42)</f>
        <v>2</v>
      </c>
      <c r="D42" s="75">
        <f>COUNTIF(ATEF_I!$B:$B,$B42)+COUNTIF(ATEF_II!$B:$B,$B42)+COUNTIF(ATEF_III!$B:$B,$B42)+COUNTIF(ATEF_IV!$B:$B,$B42)+COUNTIF(ATEF_V!$B:$B,$B42)+COUNTIF(ATEF_VI!$B:$B,$B42)+COUNTIF(ATEF_VII!$B:$B,$B42)+COUNTIF(ATEF_VIII!$B:$B,$B42)+COUNTIF(ATEF_IX!$B:$B,$B42)+COUNTIF(ATEF_X!$B:$B,$B42)+COUNTIF(ATEF_XI!$B:$B,$B42)+COUNTIF(ATEF_XII!$B:$B,$B42)+COUNTIF(ATEF_XIII!$B:$B,$B42)+COUNTIF(ATEF_XIV!$B:$B,$B42)</f>
        <v>1</v>
      </c>
      <c r="E42" s="67">
        <f t="shared" si="0"/>
        <v>1</v>
      </c>
      <c r="F42" s="73">
        <f>COUNTIFS(ATEF_I!$B:$B,$B42,ATEF_I!$A:$A,"1°")+COUNTIFS(ATEF_II!$B:$B,$B42,ATEF_I!$A:$A,"1°")+COUNTIFS(ATEF_III!$B:$B,$B42,ATEF_I!$A:$A,"1°")+COUNTIFS(ATEF_IV!$B:$B,$B42,ATEF_I!$A:$A,"1°")+COUNTIFS(ATEF_V!$B:$B,$B42,ATEF_I!$A:$A,"1°")+COUNTIFS(ATEF_VI!$B:$B,$B42,ATEF_I!$A:$A,"1°")+COUNTIFS(ATEF_VII!$B:$B,$B42,ATEF_I!$A:$A,"1°")+COUNTIFS(ATEF_VIII!$B:$B,$B42,ATEF_I!$A:$A,"1°")+COUNTIFS(ATEF_IX!$B:$B,$B42,ATEF_I!$A:$A,"1°")+COUNTIFS(ATEF_X!$B:$B,$B42,ATEF_I!$A:$A,"1°")+COUNTIFS(ATEF_XI!$B:$B,$B42,ATEF_I!$A:$A,"1°")+COUNTIFS(ATEF_XII!$B:$B,$B42,ATEF_I!$A:$A,"1°")+COUNTIFS(ATEF_XIII!$B:$B,$B42,ATEF_I!$A:$A,"1°")+COUNTIFS(ATEF_XIV!$B:$B,$B42,ATEF_I!$A:$A,"1°")</f>
        <v>0</v>
      </c>
      <c r="G42" s="75">
        <f>COUNTIFS(ATEF_I!$B:$B,$B42,ATEF_I!$A:$A,"2°")+COUNTIFS(ATEF_II!$B:$B,$B42,ATEF_I!$A:$A,"2°")+COUNTIFS(ATEF_III!$B:$B,$B42,ATEF_I!$A:$A,"2°")+COUNTIFS(ATEF_IV!$B:$B,$B42,ATEF_I!$A:$A,"2°")+COUNTIFS(ATEF_V!$B:$B,$B42,ATEF_I!$A:$A,"2°")+COUNTIFS(ATEF_VI!$B:$B,$B42,ATEF_I!$A:$A,"2°")+COUNTIFS(ATEF_VII!$B:$B,$B42,ATEF_I!$A:$A,"2°")+COUNTIFS(ATEF_VIII!$B:$B,$B42,ATEF_I!$A:$A,"2°")+COUNTIFS(ATEF_IX!$B:$B,$B42,ATEF_I!$A:$A,"2°")+COUNTIFS(ATEF_X!$B:$B,$B42,ATEF_I!$A:$A,"2°")+COUNTIFS(ATEF_XI!$B:$B,$B42,ATEF_I!$A:$A,"2°")+COUNTIFS(ATEF_XII!$B:$B,$B42,ATEF_I!$A:$A,"2°")+COUNTIFS(ATEF_XIII!$B:$B,$B42,ATEF_I!$A:$A,"2°")+COUNTIFS(ATEF_XIV!$B:$B,$B42,ATEF_I!$A:$A,"2°")</f>
        <v>1</v>
      </c>
      <c r="H42" s="75">
        <f>COUNTIFS(ATEF_I!$B:$B,$B42,ATEF_I!$A:$A,"3°")+COUNTIFS(ATEF_II!$B:$B,$B42,ATEF_I!$A:$A,"3°")+COUNTIFS(ATEF_III!$B:$B,$B42,ATEF_I!$A:$A,"3°")+COUNTIFS(ATEF_IV!$B:$B,$B42,ATEF_I!$A:$A,"3°")+COUNTIFS(ATEF_V!$B:$B,$B42,ATEF_I!$A:$A,"3°")+COUNTIFS(ATEF_VI!$B:$B,$B42,ATEF_I!$A:$A,"3°")+COUNTIFS(ATEF_VII!$B:$B,$B42,ATEF_I!$A:$A,"3°")+COUNTIFS(ATEF_VIII!$B:$B,$B42,ATEF_I!$A:$A,"3°")+COUNTIFS(ATEF_IX!$B:$B,$B42,ATEF_I!$A:$A,"3°")+COUNTIFS(ATEF_X!$B:$B,$B42,ATEF_I!$A:$A,"3°")+COUNTIFS(ATEF_XI!$B:$B,$B42,ATEF_I!$A:$A,"3°")+COUNTIFS(ATEF_XII!$B:$B,$B42,ATEF_I!$A:$A,"3°")+COUNTIFS(ATEF_XIII!$B:$B,$B42,ATEF_I!$A:$A,"3°")+COUNTIFS(ATEF_XIV!$B:$B,$B42,ATEF_I!$A:$A,"3°")</f>
        <v>0</v>
      </c>
      <c r="I42" s="66">
        <f t="shared" si="1"/>
        <v>0</v>
      </c>
      <c r="J42" s="73">
        <v>0</v>
      </c>
      <c r="K42" s="75">
        <v>0</v>
      </c>
      <c r="L42" s="75">
        <v>0</v>
      </c>
      <c r="M42" s="66">
        <f t="shared" si="2"/>
        <v>2</v>
      </c>
      <c r="N42" s="73">
        <f t="shared" si="3"/>
        <v>16</v>
      </c>
      <c r="O42" s="75">
        <f>SUMIF(ATEF_I!$B:$B,$B42,ATEF_I!$C:$C)+SUMIF(ATEF_II!$B:$B,$B42,ATEF_II!$C:$C)+SUMIF(ATEF_III!$B:$B,$B42,ATEF_III!$C:$C)+SUMIF(ATEF_IV!$B:$B,$B42,ATEF_IV!$C:$C)+SUMIF(ATEF_V!$B:$B,$B42,ATEF_V!$C:$C)+SUMIF(ATEF_VI!$B:$B,$B42,ATEF_VI!$C:$C)+SUMIF(ATEF_VII!$B:$B,$B42,ATEF_VII!$C:$C)+SUMIF(ATEF_VIII!$B:$B,$B42,ATEF_VIII!$C:$C)+SUMIF(ATEF_IX!$B:$B,$B42,ATEF_IX!$C:$C)+SUMIF(ATEF_X!$B:$B,$B42,ATEF_X!$C:$C)+SUMIF(ATEF_XI!$B:$B,$B42,ATEF_XI!$C:$C)+SUMIF(ATEF_XII!$B:$B,$B42,ATEF_XII!$C:$C)+SUMIF(ATEF_XIII!$B:$B,$B42,ATEF_XIII!$C:$C)+SUMIF(ATEF_XIV!$B:$B,$B42,ATEF_XIV!$C:$C)</f>
        <v>4</v>
      </c>
      <c r="P42" s="75">
        <f>SUMIF(ATEF_I!$B:$B,$B42,ATEF_I!D:D)+SUMIF(ATEF_II!$B:$B,$B42,ATEF_II!D:D)+SUMIF(ATEF_III!$B:$B,$B42,ATEF_III!D:D)+SUMIF(ATEF_IV!$B:$B,$B42,ATEF_IV!D:D)+SUMIF(ATEF_V!$B:$B,$B42,ATEF_V!D:D)+SUMIF(ATEF_VI!$B:$B,$B42,ATEF_VI!D:D)+SUMIF(ATEF_VII!$B:$B,$B42,ATEF_VII!D:D)+SUMIF(ATEF_VIII!$B:$B,$B42,ATEF_VIII!D:D)+SUMIF(ATEF_IX!$B:$B,$B42,ATEF_IX!D:D)+SUMIF(ATEF_X!$B:$B,$B42,ATEF_X!D:D)+SUMIF(ATEF_XI!$B:$B,$B42,ATEF_XI!D:D)+SUMIF(ATEF_XII!$B:$B,$B42,ATEF_XII!D:D)+SUMIF(ATEF_XIII!$B:$B,$B42,ATEF_XIII!D:D)+SUMIF(ATEF_XIV!$B:$B,$B42,ATEF_XIV!D:D)</f>
        <v>3</v>
      </c>
      <c r="Q42" s="75">
        <f>SUMIF(ATEF_I!$B:$B,$B42,ATEF_I!E:E)+SUMIF(ATEF_II!$B:$B,$B42,ATEF_II!E:E)+SUMIF(ATEF_III!$B:$B,$B42,ATEF_III!E:E)+SUMIF(ATEF_IV!$B:$B,$B42,ATEF_IV!E:E)+SUMIF(ATEF_V!$B:$B,$B42,ATEF_V!E:E)+SUMIF(ATEF_VI!$B:$B,$B42,ATEF_VI!E:E)+SUMIF(ATEF_VII!$B:$B,$B42,ATEF_VII!E:E)+SUMIF(ATEF_VIII!$B:$B,$B42,ATEF_VIII!E:E)+SUMIF(ATEF_IX!$B:$B,$B42,ATEF_IX!E:E)+SUMIF(ATEF_X!$B:$B,$B42,ATEF_X!E:E)+SUMIF(ATEF_XI!$B:$B,$B42,ATEF_XI!E:E)+SUMIF(ATEF_XII!$B:$B,$B42,ATEF_XII!E:E)+SUMIF(ATEF_XIII!$B:$B,$B42,ATEF_XIII!E:E)+SUMIF(ATEF_XIV!$B:$B,$B42,ATEF_XIV!E:E)</f>
        <v>3</v>
      </c>
      <c r="R42" s="75">
        <f>SUMIF(ATEF_I!$B:$B,$B42,ATEF_I!F:F)+SUMIF(ATEF_II!$B:$B,$B42,ATEF_II!F:F)+SUMIF(ATEF_III!$B:$B,$B42,ATEF_III!F:F)+SUMIF(ATEF_IV!$B:$B,$B42,ATEF_IV!F:F)+SUMIF(ATEF_V!$B:$B,$B42,ATEF_V!F:F)+SUMIF(ATEF_VI!$B:$B,$B42,ATEF_VI!F:F)+SUMIF(ATEF_VII!$B:$B,$B42,ATEF_VII!F:F)+SUMIF(ATEF_VIII!$B:$B,$B42,ATEF_VIII!F:F)+SUMIF(ATEF_IX!$B:$B,$B42,ATEF_IX!F:F)+SUMIF(ATEF_X!$B:$B,$B42,ATEF_X!F:F)+SUMIF(ATEF_XI!$B:$B,$B42,ATEF_XI!F:F)+SUMIF(ATEF_XII!$B:$B,$B42,ATEF_XII!F:F)+SUMIF(ATEF_XIII!$B:$B,$B42,ATEF_XIII!F:F)+SUMIF(ATEF_XIV!$B:$B,$B42,ATEF_XIV!F:F)</f>
        <v>3</v>
      </c>
      <c r="S42" s="75">
        <f>SUMIF(ATEF_I!$B:$B,$B42,ATEF_I!G:G)+SUMIF(ATEF_II!$B:$B,$B42,ATEF_II!G:G)+SUMIF(ATEF_III!$B:$B,$B42,ATEF_III!G:G)+SUMIF(ATEF_IV!$B:$B,$B42,ATEF_IV!G:G)+SUMIF(ATEF_V!$B:$B,$B42,ATEF_V!G:G)+SUMIF(ATEF_VI!$B:$B,$B42,ATEF_VI!G:G)+SUMIF(ATEF_VII!$B:$B,$B42,ATEF_VII!G:G)+SUMIF(ATEF_VIII!$B:$B,$B42,ATEF_VIII!G:G)+SUMIF(ATEF_IX!$B:$B,$B42,ATEF_IX!G:G)+SUMIF(ATEF_X!$B:$B,$B42,ATEF_X!G:G)+SUMIF(ATEF_XI!$B:$B,$B42,ATEF_XI!G:G)+SUMIF(ATEF_XII!$B:$B,$B42,ATEF_XII!G:G)+SUMIF(ATEF_XIII!$B:$B,$B42,ATEF_XIII!G:G)+SUMIF(ATEF_XIV!$B:$B,$B42,ATEF_XIV!G:G)</f>
        <v>0</v>
      </c>
      <c r="T42" s="75">
        <f>SUMIF(ATEF_I!$B:$B,$B42,ATEF_I!H:H)+SUMIF(ATEF_II!$B:$B,$B42,ATEF_II!H:H)+SUMIF(ATEF_III!$B:$B,$B42,ATEF_III!H:H)+SUMIF(ATEF_IV!$B:$B,$B42,ATEF_IV!H:H)+SUMIF(ATEF_V!$B:$B,$B42,ATEF_V!H:H)+SUMIF(ATEF_VI!$B:$B,$B42,ATEF_VI!H:H)+SUMIF(ATEF_VII!$B:$B,$B42,ATEF_VII!H:H)+SUMIF(ATEF_VIII!$B:$B,$B42,ATEF_VIII!H:H)+SUMIF(ATEF_IX!$B:$B,$B42,ATEF_IX!H:H)+SUMIF(ATEF_X!$B:$B,$B42,ATEF_X!H:H)+SUMIF(ATEF_XI!$B:$B,$B42,ATEF_XI!H:H)+SUMIF(ATEF_XII!$B:$B,$B42,ATEF_XII!H:H)+SUMIF(ATEF_XIII!$B:$B,$B42,ATEF_XIII!H:H)+SUMIF(ATEF_XIV!$B:$B,$B42,ATEF_XIV!H:H)</f>
        <v>0</v>
      </c>
      <c r="U42" s="75">
        <f>SUMIF(ATEF_I!$B:$B,$B42,ATEF_I!I:I)+SUMIF(ATEF_II!$B:$B,$B42,ATEF_II!I:I)+SUMIF(ATEF_III!$B:$B,$B42,ATEF_III!I:I)+SUMIF(ATEF_IV!$B:$B,$B42,ATEF_IV!I:I)+SUMIF(ATEF_V!$B:$B,$B42,ATEF_V!I:I)+SUMIF(ATEF_VI!$B:$B,$B42,ATEF_VI!I:I)+SUMIF(ATEF_VII!$B:$B,$B42,ATEF_VII!I:I)+SUMIF(ATEF_VIII!$B:$B,$B42,ATEF_VIII!I:I)+SUMIF(ATEF_IX!$B:$B,$B42,ATEF_IX!I:I)+SUMIF(ATEF_X!$B:$B,$B42,ATEF_X!I:I)+SUMIF(ATEF_XI!$B:$B,$B42,ATEF_XI!I:I)+SUMIF(ATEF_XII!$B:$B,$B42,ATEF_XII!I:I)+SUMIF(ATEF_XIII!$B:$B,$B42,ATEF_XIII!I:I)+SUMIF(ATEF_XIV!$B:$B,$B42,ATEF_XIV!I:I)</f>
        <v>3</v>
      </c>
      <c r="V42" s="67">
        <f>SUMIF(ATEF_I!$B:$B,$B42,ATEF_I!J:J)+SUMIF(ATEF_II!$B:$B,$B42,ATEF_II!J:J)+SUMIF(ATEF_III!$B:$B,$B42,ATEF_III!J:J)+SUMIF(ATEF_IV!$B:$B,$B42,ATEF_IV!J:J)+SUMIF(ATEF_V!$B:$B,$B42,ATEF_V!J:J)+SUMIF(ATEF_VI!$B:$B,$B42,ATEF_VI!J:J)+SUMIF(ATEF_VII!$B:$B,$B42,ATEF_VII!J:J)+SUMIF(ATEF_VIII!$B:$B,$B42,ATEF_VIII!J:J)+SUMIF(ATEF_IX!$B:$B,$B42,ATEF_IX!J:J)+SUMIF(ATEF_X!$B:$B,$B42,ATEF_X!J:J)+SUMIF(ATEF_XI!$B:$B,$B42,ATEF_XI!J:J)+SUMIF(ATEF_XII!$B:$B,$B42,ATEF_XII!J:J)+SUMIF(ATEF_XIII!$B:$B,$B42,ATEF_XIII!J:J)+SUMIF(ATEF_XIV!$B:$B,$B42,ATEF_XIV!J:J)</f>
        <v>0</v>
      </c>
      <c r="W42" s="73">
        <f t="shared" si="4"/>
        <v>1</v>
      </c>
      <c r="X42" s="75">
        <f>COUNTIFS(ATEF_I!$B:$B,$B42,ATEF_I!$K:$K,1)+COUNTIFS(ATEF_II!$B:$B,$B42,ATEF_II!$K:$K,1)+COUNTIFS(ATEF_III!$B:$B,$B42,ATEF_III!$K:$K,1)+COUNTIFS(ATEF_IV!$B:$B,$B42,ATEF_IV!$K:$K,1)+COUNTIFS(ATEF_V!$B:$B,$B42,ATEF_V!$K:$K,1)+COUNTIFS(ATEF_VI!$B:$B,$B42,ATEF_VI!$K:$K,1)+COUNTIFS(ATEF_VII!$B:$B,$B42,ATEF_VII!$K:$K,1)+COUNTIFS(ATEF_VIII!$B:$B,$B42,ATEF_VIII!$K:$K,1)+COUNTIFS(ATEF_IX!$B:$B,$B42,ATEF_IX!$K:$K,1)+COUNTIFS(ATEF_X!$B:$B,$B42,ATEF_X!$K:$K,1)+COUNTIFS(ATEF_XI!$B:$B,$B42,ATEF_XI!$K:$K,1)+COUNTIFS(ATEF_XII!$B:$B,$B42,ATEF_XII!$K:$K,1)+COUNTIFS(ATEF_XIII!$B:$B,$B42,ATEF_XIII!$K:$K,1)+COUNTIFS(ATEF_XIV!$B:$B,$B42,ATEF_XIV!$K:$K,1)</f>
        <v>1</v>
      </c>
      <c r="Y42" s="75">
        <f>COUNTIFS(ATEF_I!$B:$B,$B42,ATEF_I!$K:$K,2)+COUNTIFS(ATEF_II!$B:$B,$B42,ATEF_II!$K:$K,2)+COUNTIFS(ATEF_III!$B:$B,$B42,ATEF_III!$K:$K,2)+COUNTIFS(ATEF_IV!$B:$B,$B42,ATEF_IV!$K:$K,2)+COUNTIFS(ATEF_V!$B:$B,$B42,ATEF_V!$K:$K,2)+COUNTIFS(ATEF_VI!$B:$B,$B42,ATEF_VI!$K:$K,2)+COUNTIFS(ATEF_VII!$B:$B,$B42,ATEF_VII!$K:$K,2)+COUNTIFS(ATEF_VIII!$B:$B,$B42,ATEF_VIII!$K:$K,2)+COUNTIFS(ATEF_IX!$B:$B,$B42,ATEF_IX!$K:$K,2)+COUNTIFS(ATEF_X!$B:$B,$B42,ATEF_X!$K:$K,2)+COUNTIFS(ATEF_XI!$B:$B,$B42,ATEF_XI!$K:$K,2)+COUNTIFS(ATEF_XII!$B:$B,$B42,ATEF_XII!$K:$K,2)+COUNTIFS(ATEF_XIII!$B:$B,$B42,ATEF_XIII!$K:$K,2)+COUNTIFS(ATEF_XIV!$B:$B,$B42,ATEF_XIV!$K:$K,2)</f>
        <v>0</v>
      </c>
      <c r="Z42" s="75">
        <f>COUNTIFS(ATEF_I!$B:$B,$B42,ATEF_I!$K:$K,3)+COUNTIFS(ATEF_II!$B:$B,$B42,ATEF_II!$K:$K,3)+COUNTIFS(ATEF_III!$B:$B,$B42,ATEF_III!$K:$K,3)+COUNTIFS(ATEF_IV!$B:$B,$B42,ATEF_IV!$K:$K,3)+COUNTIFS(ATEF_V!$B:$B,$B42,ATEF_V!$K:$K,3)+COUNTIFS(ATEF_VI!$B:$B,$B42,ATEF_VI!$K:$K,3)+COUNTIFS(ATEF_VII!$B:$B,$B42,ATEF_VII!$K:$K,3)+COUNTIFS(ATEF_VIII!$B:$B,$B42,ATEF_VIII!$K:$K,3)+COUNTIFS(ATEF_IX!$B:$B,$B42,ATEF_IX!$K:$K,3)+COUNTIFS(ATEF_X!$B:$B,$B42,ATEF_X!$K:$K,3)+COUNTIFS(ATEF_XI!$B:$B,$B42,ATEF_XI!$K:$K,3)+COUNTIFS(ATEF_XII!$B:$B,$B42,ATEF_XII!$K:$K,3)+COUNTIFS(ATEF_XIII!$B:$B,$B42,ATEF_XIII!$K:$K,3)+COUNTIFS(ATEF_XIV!$B:$B,$B42,ATEF_XIV!$K:$K,3)</f>
        <v>0</v>
      </c>
      <c r="AA42" s="75">
        <f>COUNTIFS(ATEF_I!$B:$B,$B42,ATEF_I!$K:$K,"&gt;3")+COUNTIFS(ATEF_II!$B:$B,$B42,ATEF_II!$K:$K,"&gt;3")+COUNTIFS(ATEF_III!$B:$B,$B42,ATEF_III!$K:$K,"&gt;3")+COUNTIFS(ATEF_IV!$B:$B,$B42,ATEF_IV!$K:$K,"&gt;3")+COUNTIFS(ATEF_V!$B:$B,$B42,ATEF_V!$K:$K,"&gt;3")+COUNTIFS(ATEF_VI!$B:$B,$B42,ATEF_VI!$K:$K,"&gt;3")+COUNTIFS(ATEF_VII!$B:$B,$B42,ATEF_VII!$K:$K,"&gt;3")+COUNTIFS(ATEF_VIII!$B:$B,$B42,ATEF_VIII!$K:$K,"&gt;3")+COUNTIFS(ATEF_IX!$B:$B,$B42,ATEF_IX!$K:$K,"&gt;3")+COUNTIFS(ATEF_X!$B:$B,$B42,ATEF_X!$K:$K,"&gt;3")+COUNTIFS(ATEF_XI!$B:$B,$B42,ATEF_XI!$K:$K,"&gt;3")+COUNTIFS(ATEF_XII!$B:$B,$B42,ATEF_XII!$K:$K,"&gt;3")+COUNTIFS(ATEF_XIII!$B:$B,$B42,ATEF_XIII!$K:$K,"&gt;3")+COUNTIFS(ATEF_XIV!$B:$B,$B42,ATEF_XIV!$K:$K,"&gt;3")</f>
        <v>0</v>
      </c>
      <c r="AB42" s="66">
        <f>COUNTIFS(ATEF_I!$B:$B,$B42,ATEF_I!$K:$K,"RIT")+COUNTIFS(ATEF_II!$B:$B,$B42,ATEF_II!$K:$K,"RIT")+COUNTIFS(ATEF_III!$B:$B,$B42,ATEF_III!$K:$K,"RIT")+COUNTIFS(ATEF_IV!$B:$B,$B42,ATEF_IV!$K:$K,"RIT")+COUNTIFS(ATEF_V!$B:$B,$B42,ATEF_V!$K:$K,"RIT")+COUNTIFS(ATEF_VI!$B:$B,$B42,ATEF_VI!$K:$K,"RIT")+COUNTIFS(ATEF_VII!$B:$B,$B42,ATEF_VII!$K:$K,"RIT")+COUNTIFS(ATEF_VIII!$B:$B,$B42,ATEF_VIII!$K:$K,"RIT")+COUNTIFS(ATEF_IX!$B:$B,$B42,ATEF_IX!$K:$K,"RIT")+COUNTIFS(ATEF_X!$B:$B,$B42,ATEF_X!$K:$K,"RIT")+COUNTIFS(ATEF_XI!$B:$B,$B42,ATEF_XI!$K:$K,"RIT")+COUNTIFS(ATEF_XII!$B:$B,$B42,ATEF_XII!$K:$K,"RIT")+COUNTIFS(ATEF_XIII!$B:$B,$B42,ATEF_XIII!$K:$K,"RIT")+COUNTIFS(ATEF_XIV!$B:$B,$B42,ATEF_XIV!$K:$K,"RIT")</f>
        <v>0</v>
      </c>
    </row>
    <row r="43" spans="1:28" x14ac:dyDescent="0.25">
      <c r="A43" s="68" t="s">
        <v>328</v>
      </c>
      <c r="B43" s="66" t="s">
        <v>306</v>
      </c>
      <c r="C43" s="73">
        <f>COUNTIF(ATEF_I!$6:$6,$B43)+COUNTIF(ATEF_II!$6:$6,$B43)+COUNTIF(ATEF_III!$6:$6,$B43)+COUNTIF(ATEF_IV!$6:$6,$B43)+COUNTIF(ATEF_V!$6:$6,$B43)+COUNTIF(ATEF_VI!$6:$6,$B43)+COUNTIF(ATEF_VII!$6:$6,$B43)+COUNTIF(ATEF_VIII!$6:$6,$B43)+COUNTIF(ATEF_IX!$6:$6,$B43)+COUNTIF(ATEF_X!$6:$6,$B43)+COUNTIF(ATEF_XI!$6:$6,$B43)+COUNTIF(ATEF_XII!$6:$6,$B43)+COUNTIF(ATEF_XIII!$6:$6,$B43)+COUNTIF(ATEF_XIV!$6:$6,$B43)</f>
        <v>1</v>
      </c>
      <c r="D43" s="75">
        <f>COUNTIF(ATEF_I!$B:$B,$B43)+COUNTIF(ATEF_II!$B:$B,$B43)+COUNTIF(ATEF_III!$B:$B,$B43)+COUNTIF(ATEF_IV!$B:$B,$B43)+COUNTIF(ATEF_V!$B:$B,$B43)+COUNTIF(ATEF_VI!$B:$B,$B43)+COUNTIF(ATEF_VII!$B:$B,$B43)+COUNTIF(ATEF_VIII!$B:$B,$B43)+COUNTIF(ATEF_IX!$B:$B,$B43)+COUNTIF(ATEF_X!$B:$B,$B43)+COUNTIF(ATEF_XI!$B:$B,$B43)+COUNTIF(ATEF_XII!$B:$B,$B43)+COUNTIF(ATEF_XIII!$B:$B,$B43)+COUNTIF(ATEF_XIV!$B:$B,$B43)</f>
        <v>1</v>
      </c>
      <c r="E43" s="67">
        <f t="shared" si="0"/>
        <v>0</v>
      </c>
      <c r="F43" s="73">
        <f>COUNTIFS(ATEF_I!$B:$B,$B43,ATEF_I!$A:$A,"1°")+COUNTIFS(ATEF_II!$B:$B,$B43,ATEF_I!$A:$A,"1°")+COUNTIFS(ATEF_III!$B:$B,$B43,ATEF_I!$A:$A,"1°")+COUNTIFS(ATEF_IV!$B:$B,$B43,ATEF_I!$A:$A,"1°")+COUNTIFS(ATEF_V!$B:$B,$B43,ATEF_I!$A:$A,"1°")+COUNTIFS(ATEF_VI!$B:$B,$B43,ATEF_I!$A:$A,"1°")+COUNTIFS(ATEF_VII!$B:$B,$B43,ATEF_I!$A:$A,"1°")+COUNTIFS(ATEF_VIII!$B:$B,$B43,ATEF_I!$A:$A,"1°")+COUNTIFS(ATEF_IX!$B:$B,$B43,ATEF_I!$A:$A,"1°")+COUNTIFS(ATEF_X!$B:$B,$B43,ATEF_I!$A:$A,"1°")+COUNTIFS(ATEF_XI!$B:$B,$B43,ATEF_I!$A:$A,"1°")+COUNTIFS(ATEF_XII!$B:$B,$B43,ATEF_I!$A:$A,"1°")+COUNTIFS(ATEF_XIII!$B:$B,$B43,ATEF_I!$A:$A,"1°")+COUNTIFS(ATEF_XIV!$B:$B,$B43,ATEF_I!$A:$A,"1°")</f>
        <v>0</v>
      </c>
      <c r="G43" s="75">
        <f>COUNTIFS(ATEF_I!$B:$B,$B43,ATEF_I!$A:$A,"2°")+COUNTIFS(ATEF_II!$B:$B,$B43,ATEF_I!$A:$A,"2°")+COUNTIFS(ATEF_III!$B:$B,$B43,ATEF_I!$A:$A,"2°")+COUNTIFS(ATEF_IV!$B:$B,$B43,ATEF_I!$A:$A,"2°")+COUNTIFS(ATEF_V!$B:$B,$B43,ATEF_I!$A:$A,"2°")+COUNTIFS(ATEF_VI!$B:$B,$B43,ATEF_I!$A:$A,"2°")+COUNTIFS(ATEF_VII!$B:$B,$B43,ATEF_I!$A:$A,"2°")+COUNTIFS(ATEF_VIII!$B:$B,$B43,ATEF_I!$A:$A,"2°")+COUNTIFS(ATEF_IX!$B:$B,$B43,ATEF_I!$A:$A,"2°")+COUNTIFS(ATEF_X!$B:$B,$B43,ATEF_I!$A:$A,"2°")+COUNTIFS(ATEF_XI!$B:$B,$B43,ATEF_I!$A:$A,"2°")+COUNTIFS(ATEF_XII!$B:$B,$B43,ATEF_I!$A:$A,"2°")+COUNTIFS(ATEF_XIII!$B:$B,$B43,ATEF_I!$A:$A,"2°")+COUNTIFS(ATEF_XIV!$B:$B,$B43,ATEF_I!$A:$A,"2°")</f>
        <v>0</v>
      </c>
      <c r="H43" s="75">
        <f>COUNTIFS(ATEF_I!$B:$B,$B43,ATEF_I!$A:$A,"3°")+COUNTIFS(ATEF_II!$B:$B,$B43,ATEF_I!$A:$A,"3°")+COUNTIFS(ATEF_III!$B:$B,$B43,ATEF_I!$A:$A,"3°")+COUNTIFS(ATEF_IV!$B:$B,$B43,ATEF_I!$A:$A,"3°")+COUNTIFS(ATEF_V!$B:$B,$B43,ATEF_I!$A:$A,"3°")+COUNTIFS(ATEF_VI!$B:$B,$B43,ATEF_I!$A:$A,"3°")+COUNTIFS(ATEF_VII!$B:$B,$B43,ATEF_I!$A:$A,"3°")+COUNTIFS(ATEF_VIII!$B:$B,$B43,ATEF_I!$A:$A,"3°")+COUNTIFS(ATEF_IX!$B:$B,$B43,ATEF_I!$A:$A,"3°")+COUNTIFS(ATEF_X!$B:$B,$B43,ATEF_I!$A:$A,"3°")+COUNTIFS(ATEF_XI!$B:$B,$B43,ATEF_I!$A:$A,"3°")+COUNTIFS(ATEF_XII!$B:$B,$B43,ATEF_I!$A:$A,"3°")+COUNTIFS(ATEF_XIII!$B:$B,$B43,ATEF_I!$A:$A,"3°")+COUNTIFS(ATEF_XIV!$B:$B,$B43,ATEF_I!$A:$A,"3°")</f>
        <v>0</v>
      </c>
      <c r="I43" s="66">
        <f t="shared" si="1"/>
        <v>1</v>
      </c>
      <c r="J43" s="73">
        <v>0</v>
      </c>
      <c r="K43" s="75">
        <v>0</v>
      </c>
      <c r="L43" s="75">
        <v>1</v>
      </c>
      <c r="M43" s="66">
        <f t="shared" si="2"/>
        <v>0</v>
      </c>
      <c r="N43" s="73">
        <f t="shared" si="3"/>
        <v>16</v>
      </c>
      <c r="O43" s="75">
        <f>SUMIF(ATEF_I!$B:$B,$B43,ATEF_I!$C:$C)+SUMIF(ATEF_II!$B:$B,$B43,ATEF_II!$C:$C)+SUMIF(ATEF_III!$B:$B,$B43,ATEF_III!$C:$C)+SUMIF(ATEF_IV!$B:$B,$B43,ATEF_IV!$C:$C)+SUMIF(ATEF_V!$B:$B,$B43,ATEF_V!$C:$C)+SUMIF(ATEF_VI!$B:$B,$B43,ATEF_VI!$C:$C)+SUMIF(ATEF_VII!$B:$B,$B43,ATEF_VII!$C:$C)+SUMIF(ATEF_VIII!$B:$B,$B43,ATEF_VIII!$C:$C)+SUMIF(ATEF_IX!$B:$B,$B43,ATEF_IX!$C:$C)+SUMIF(ATEF_X!$B:$B,$B43,ATEF_X!$C:$C)+SUMIF(ATEF_XI!$B:$B,$B43,ATEF_XI!$C:$C)+SUMIF(ATEF_XII!$B:$B,$B43,ATEF_XII!$C:$C)+SUMIF(ATEF_XIII!$B:$B,$B43,ATEF_XIII!$C:$C)+SUMIF(ATEF_XIV!$B:$B,$B43,ATEF_XIV!$C:$C)</f>
        <v>1</v>
      </c>
      <c r="P43" s="75">
        <f>SUMIF(ATEF_I!$B:$B,$B43,ATEF_I!D:D)+SUMIF(ATEF_II!$B:$B,$B43,ATEF_II!D:D)+SUMIF(ATEF_III!$B:$B,$B43,ATEF_III!D:D)+SUMIF(ATEF_IV!$B:$B,$B43,ATEF_IV!D:D)+SUMIF(ATEF_V!$B:$B,$B43,ATEF_V!D:D)+SUMIF(ATEF_VI!$B:$B,$B43,ATEF_VI!D:D)+SUMIF(ATEF_VII!$B:$B,$B43,ATEF_VII!D:D)+SUMIF(ATEF_VIII!$B:$B,$B43,ATEF_VIII!D:D)+SUMIF(ATEF_IX!$B:$B,$B43,ATEF_IX!D:D)+SUMIF(ATEF_X!$B:$B,$B43,ATEF_X!D:D)+SUMIF(ATEF_XI!$B:$B,$B43,ATEF_XI!D:D)+SUMIF(ATEF_XII!$B:$B,$B43,ATEF_XII!D:D)+SUMIF(ATEF_XIII!$B:$B,$B43,ATEF_XIII!D:D)+SUMIF(ATEF_XIV!$B:$B,$B43,ATEF_XIV!D:D)</f>
        <v>1</v>
      </c>
      <c r="Q43" s="75">
        <f>SUMIF(ATEF_I!$B:$B,$B43,ATEF_I!E:E)+SUMIF(ATEF_II!$B:$B,$B43,ATEF_II!E:E)+SUMIF(ATEF_III!$B:$B,$B43,ATEF_III!E:E)+SUMIF(ATEF_IV!$B:$B,$B43,ATEF_IV!E:E)+SUMIF(ATEF_V!$B:$B,$B43,ATEF_V!E:E)+SUMIF(ATEF_VI!$B:$B,$B43,ATEF_VI!E:E)+SUMIF(ATEF_VII!$B:$B,$B43,ATEF_VII!E:E)+SUMIF(ATEF_VIII!$B:$B,$B43,ATEF_VIII!E:E)+SUMIF(ATEF_IX!$B:$B,$B43,ATEF_IX!E:E)+SUMIF(ATEF_X!$B:$B,$B43,ATEF_X!E:E)+SUMIF(ATEF_XI!$B:$B,$B43,ATEF_XI!E:E)+SUMIF(ATEF_XII!$B:$B,$B43,ATEF_XII!E:E)+SUMIF(ATEF_XIII!$B:$B,$B43,ATEF_XIII!E:E)+SUMIF(ATEF_XIV!$B:$B,$B43,ATEF_XIV!E:E)</f>
        <v>1</v>
      </c>
      <c r="R43" s="75">
        <f>SUMIF(ATEF_I!$B:$B,$B43,ATEF_I!F:F)+SUMIF(ATEF_II!$B:$B,$B43,ATEF_II!F:F)+SUMIF(ATEF_III!$B:$B,$B43,ATEF_III!F:F)+SUMIF(ATEF_IV!$B:$B,$B43,ATEF_IV!F:F)+SUMIF(ATEF_V!$B:$B,$B43,ATEF_V!F:F)+SUMIF(ATEF_VI!$B:$B,$B43,ATEF_VI!F:F)+SUMIF(ATEF_VII!$B:$B,$B43,ATEF_VII!F:F)+SUMIF(ATEF_VIII!$B:$B,$B43,ATEF_VIII!F:F)+SUMIF(ATEF_IX!$B:$B,$B43,ATEF_IX!F:F)+SUMIF(ATEF_X!$B:$B,$B43,ATEF_X!F:F)+SUMIF(ATEF_XI!$B:$B,$B43,ATEF_XI!F:F)+SUMIF(ATEF_XII!$B:$B,$B43,ATEF_XII!F:F)+SUMIF(ATEF_XIII!$B:$B,$B43,ATEF_XIII!F:F)+SUMIF(ATEF_XIV!$B:$B,$B43,ATEF_XIV!F:F)</f>
        <v>2</v>
      </c>
      <c r="S43" s="75">
        <f>SUMIF(ATEF_I!$B:$B,$B43,ATEF_I!G:G)+SUMIF(ATEF_II!$B:$B,$B43,ATEF_II!G:G)+SUMIF(ATEF_III!$B:$B,$B43,ATEF_III!G:G)+SUMIF(ATEF_IV!$B:$B,$B43,ATEF_IV!G:G)+SUMIF(ATEF_V!$B:$B,$B43,ATEF_V!G:G)+SUMIF(ATEF_VI!$B:$B,$B43,ATEF_VI!G:G)+SUMIF(ATEF_VII!$B:$B,$B43,ATEF_VII!G:G)+SUMIF(ATEF_VIII!$B:$B,$B43,ATEF_VIII!G:G)+SUMIF(ATEF_IX!$B:$B,$B43,ATEF_IX!G:G)+SUMIF(ATEF_X!$B:$B,$B43,ATEF_X!G:G)+SUMIF(ATEF_XI!$B:$B,$B43,ATEF_XI!G:G)+SUMIF(ATEF_XII!$B:$B,$B43,ATEF_XII!G:G)+SUMIF(ATEF_XIII!$B:$B,$B43,ATEF_XIII!G:G)+SUMIF(ATEF_XIV!$B:$B,$B43,ATEF_XIV!G:G)</f>
        <v>1</v>
      </c>
      <c r="T43" s="75">
        <f>SUMIF(ATEF_I!$B:$B,$B43,ATEF_I!H:H)+SUMIF(ATEF_II!$B:$B,$B43,ATEF_II!H:H)+SUMIF(ATEF_III!$B:$B,$B43,ATEF_III!H:H)+SUMIF(ATEF_IV!$B:$B,$B43,ATEF_IV!H:H)+SUMIF(ATEF_V!$B:$B,$B43,ATEF_V!H:H)+SUMIF(ATEF_VI!$B:$B,$B43,ATEF_VI!H:H)+SUMIF(ATEF_VII!$B:$B,$B43,ATEF_VII!H:H)+SUMIF(ATEF_VIII!$B:$B,$B43,ATEF_VIII!H:H)+SUMIF(ATEF_IX!$B:$B,$B43,ATEF_IX!H:H)+SUMIF(ATEF_X!$B:$B,$B43,ATEF_X!H:H)+SUMIF(ATEF_XI!$B:$B,$B43,ATEF_XI!H:H)+SUMIF(ATEF_XII!$B:$B,$B43,ATEF_XII!H:H)+SUMIF(ATEF_XIII!$B:$B,$B43,ATEF_XIII!H:H)+SUMIF(ATEF_XIV!$B:$B,$B43,ATEF_XIV!H:H)</f>
        <v>1</v>
      </c>
      <c r="U43" s="75">
        <f>SUMIF(ATEF_I!$B:$B,$B43,ATEF_I!I:I)+SUMIF(ATEF_II!$B:$B,$B43,ATEF_II!I:I)+SUMIF(ATEF_III!$B:$B,$B43,ATEF_III!I:I)+SUMIF(ATEF_IV!$B:$B,$B43,ATEF_IV!I:I)+SUMIF(ATEF_V!$B:$B,$B43,ATEF_V!I:I)+SUMIF(ATEF_VI!$B:$B,$B43,ATEF_VI!I:I)+SUMIF(ATEF_VII!$B:$B,$B43,ATEF_VII!I:I)+SUMIF(ATEF_VIII!$B:$B,$B43,ATEF_VIII!I:I)+SUMIF(ATEF_IX!$B:$B,$B43,ATEF_IX!I:I)+SUMIF(ATEF_X!$B:$B,$B43,ATEF_X!I:I)+SUMIF(ATEF_XI!$B:$B,$B43,ATEF_XI!I:I)+SUMIF(ATEF_XII!$B:$B,$B43,ATEF_XII!I:I)+SUMIF(ATEF_XIII!$B:$B,$B43,ATEF_XIII!I:I)+SUMIF(ATEF_XIV!$B:$B,$B43,ATEF_XIV!I:I)</f>
        <v>9</v>
      </c>
      <c r="V43" s="67">
        <f>SUMIF(ATEF_I!$B:$B,$B43,ATEF_I!J:J)+SUMIF(ATEF_II!$B:$B,$B43,ATEF_II!J:J)+SUMIF(ATEF_III!$B:$B,$B43,ATEF_III!J:J)+SUMIF(ATEF_IV!$B:$B,$B43,ATEF_IV!J:J)+SUMIF(ATEF_V!$B:$B,$B43,ATEF_V!J:J)+SUMIF(ATEF_VI!$B:$B,$B43,ATEF_VI!J:J)+SUMIF(ATEF_VII!$B:$B,$B43,ATEF_VII!J:J)+SUMIF(ATEF_VIII!$B:$B,$B43,ATEF_VIII!J:J)+SUMIF(ATEF_IX!$B:$B,$B43,ATEF_IX!J:J)+SUMIF(ATEF_X!$B:$B,$B43,ATEF_X!J:J)+SUMIF(ATEF_XI!$B:$B,$B43,ATEF_XI!J:J)+SUMIF(ATEF_XII!$B:$B,$B43,ATEF_XII!J:J)+SUMIF(ATEF_XIII!$B:$B,$B43,ATEF_XIII!J:J)+SUMIF(ATEF_XIV!$B:$B,$B43,ATEF_XIV!J:J)</f>
        <v>0</v>
      </c>
      <c r="W43" s="73">
        <f t="shared" si="4"/>
        <v>1</v>
      </c>
      <c r="X43" s="75">
        <f>COUNTIFS(ATEF_I!$B:$B,$B43,ATEF_I!$K:$K,1)+COUNTIFS(ATEF_II!$B:$B,$B43,ATEF_II!$K:$K,1)+COUNTIFS(ATEF_III!$B:$B,$B43,ATEF_III!$K:$K,1)+COUNTIFS(ATEF_IV!$B:$B,$B43,ATEF_IV!$K:$K,1)+COUNTIFS(ATEF_V!$B:$B,$B43,ATEF_V!$K:$K,1)+COUNTIFS(ATEF_VI!$B:$B,$B43,ATEF_VI!$K:$K,1)+COUNTIFS(ATEF_VII!$B:$B,$B43,ATEF_VII!$K:$K,1)+COUNTIFS(ATEF_VIII!$B:$B,$B43,ATEF_VIII!$K:$K,1)+COUNTIFS(ATEF_IX!$B:$B,$B43,ATEF_IX!$K:$K,1)+COUNTIFS(ATEF_X!$B:$B,$B43,ATEF_X!$K:$K,1)+COUNTIFS(ATEF_XI!$B:$B,$B43,ATEF_XI!$K:$K,1)+COUNTIFS(ATEF_XII!$B:$B,$B43,ATEF_XII!$K:$K,1)+COUNTIFS(ATEF_XIII!$B:$B,$B43,ATEF_XIII!$K:$K,1)+COUNTIFS(ATEF_XIV!$B:$B,$B43,ATEF_XIV!$K:$K,1)</f>
        <v>0</v>
      </c>
      <c r="Y43" s="75">
        <f>COUNTIFS(ATEF_I!$B:$B,$B43,ATEF_I!$K:$K,2)+COUNTIFS(ATEF_II!$B:$B,$B43,ATEF_II!$K:$K,2)+COUNTIFS(ATEF_III!$B:$B,$B43,ATEF_III!$K:$K,2)+COUNTIFS(ATEF_IV!$B:$B,$B43,ATEF_IV!$K:$K,2)+COUNTIFS(ATEF_V!$B:$B,$B43,ATEF_V!$K:$K,2)+COUNTIFS(ATEF_VI!$B:$B,$B43,ATEF_VI!$K:$K,2)+COUNTIFS(ATEF_VII!$B:$B,$B43,ATEF_VII!$K:$K,2)+COUNTIFS(ATEF_VIII!$B:$B,$B43,ATEF_VIII!$K:$K,2)+COUNTIFS(ATEF_IX!$B:$B,$B43,ATEF_IX!$K:$K,2)+COUNTIFS(ATEF_X!$B:$B,$B43,ATEF_X!$K:$K,2)+COUNTIFS(ATEF_XI!$B:$B,$B43,ATEF_XI!$K:$K,2)+COUNTIFS(ATEF_XII!$B:$B,$B43,ATEF_XII!$K:$K,2)+COUNTIFS(ATEF_XIII!$B:$B,$B43,ATEF_XIII!$K:$K,2)+COUNTIFS(ATEF_XIV!$B:$B,$B43,ATEF_XIV!$K:$K,2)</f>
        <v>1</v>
      </c>
      <c r="Z43" s="75">
        <f>COUNTIFS(ATEF_I!$B:$B,$B43,ATEF_I!$K:$K,3)+COUNTIFS(ATEF_II!$B:$B,$B43,ATEF_II!$K:$K,3)+COUNTIFS(ATEF_III!$B:$B,$B43,ATEF_III!$K:$K,3)+COUNTIFS(ATEF_IV!$B:$B,$B43,ATEF_IV!$K:$K,3)+COUNTIFS(ATEF_V!$B:$B,$B43,ATEF_V!$K:$K,3)+COUNTIFS(ATEF_VI!$B:$B,$B43,ATEF_VI!$K:$K,3)+COUNTIFS(ATEF_VII!$B:$B,$B43,ATEF_VII!$K:$K,3)+COUNTIFS(ATEF_VIII!$B:$B,$B43,ATEF_VIII!$K:$K,3)+COUNTIFS(ATEF_IX!$B:$B,$B43,ATEF_IX!$K:$K,3)+COUNTIFS(ATEF_X!$B:$B,$B43,ATEF_X!$K:$K,3)+COUNTIFS(ATEF_XI!$B:$B,$B43,ATEF_XI!$K:$K,3)+COUNTIFS(ATEF_XII!$B:$B,$B43,ATEF_XII!$K:$K,3)+COUNTIFS(ATEF_XIII!$B:$B,$B43,ATEF_XIII!$K:$K,3)+COUNTIFS(ATEF_XIV!$B:$B,$B43,ATEF_XIV!$K:$K,3)</f>
        <v>0</v>
      </c>
      <c r="AA43" s="75">
        <f>COUNTIFS(ATEF_I!$B:$B,$B43,ATEF_I!$K:$K,"&gt;3")+COUNTIFS(ATEF_II!$B:$B,$B43,ATEF_II!$K:$K,"&gt;3")+COUNTIFS(ATEF_III!$B:$B,$B43,ATEF_III!$K:$K,"&gt;3")+COUNTIFS(ATEF_IV!$B:$B,$B43,ATEF_IV!$K:$K,"&gt;3")+COUNTIFS(ATEF_V!$B:$B,$B43,ATEF_V!$K:$K,"&gt;3")+COUNTIFS(ATEF_VI!$B:$B,$B43,ATEF_VI!$K:$K,"&gt;3")+COUNTIFS(ATEF_VII!$B:$B,$B43,ATEF_VII!$K:$K,"&gt;3")+COUNTIFS(ATEF_VIII!$B:$B,$B43,ATEF_VIII!$K:$K,"&gt;3")+COUNTIFS(ATEF_IX!$B:$B,$B43,ATEF_IX!$K:$K,"&gt;3")+COUNTIFS(ATEF_X!$B:$B,$B43,ATEF_X!$K:$K,"&gt;3")+COUNTIFS(ATEF_XI!$B:$B,$B43,ATEF_XI!$K:$K,"&gt;3")+COUNTIFS(ATEF_XII!$B:$B,$B43,ATEF_XII!$K:$K,"&gt;3")+COUNTIFS(ATEF_XIII!$B:$B,$B43,ATEF_XIII!$K:$K,"&gt;3")+COUNTIFS(ATEF_XIV!$B:$B,$B43,ATEF_XIV!$K:$K,"&gt;3")</f>
        <v>0</v>
      </c>
      <c r="AB43" s="66">
        <f>COUNTIFS(ATEF_I!$B:$B,$B43,ATEF_I!$K:$K,"RIT")+COUNTIFS(ATEF_II!$B:$B,$B43,ATEF_II!$K:$K,"RIT")+COUNTIFS(ATEF_III!$B:$B,$B43,ATEF_III!$K:$K,"RIT")+COUNTIFS(ATEF_IV!$B:$B,$B43,ATEF_IV!$K:$K,"RIT")+COUNTIFS(ATEF_V!$B:$B,$B43,ATEF_V!$K:$K,"RIT")+COUNTIFS(ATEF_VI!$B:$B,$B43,ATEF_VI!$K:$K,"RIT")+COUNTIFS(ATEF_VII!$B:$B,$B43,ATEF_VII!$K:$K,"RIT")+COUNTIFS(ATEF_VIII!$B:$B,$B43,ATEF_VIII!$K:$K,"RIT")+COUNTIFS(ATEF_IX!$B:$B,$B43,ATEF_IX!$K:$K,"RIT")+COUNTIFS(ATEF_X!$B:$B,$B43,ATEF_X!$K:$K,"RIT")+COUNTIFS(ATEF_XI!$B:$B,$B43,ATEF_XI!$K:$K,"RIT")+COUNTIFS(ATEF_XII!$B:$B,$B43,ATEF_XII!$K:$K,"RIT")+COUNTIFS(ATEF_XIII!$B:$B,$B43,ATEF_XIII!$K:$K,"RIT")+COUNTIFS(ATEF_XIV!$B:$B,$B43,ATEF_XIV!$K:$K,"RIT")</f>
        <v>0</v>
      </c>
    </row>
    <row r="44" spans="1:28" x14ac:dyDescent="0.25">
      <c r="A44" s="68" t="s">
        <v>329</v>
      </c>
      <c r="B44" s="66" t="s">
        <v>307</v>
      </c>
      <c r="C44" s="73">
        <f>COUNTIF(ATEF_I!$6:$6,$B44)+COUNTIF(ATEF_II!$6:$6,$B44)+COUNTIF(ATEF_III!$6:$6,$B44)+COUNTIF(ATEF_IV!$6:$6,$B44)+COUNTIF(ATEF_V!$6:$6,$B44)+COUNTIF(ATEF_VI!$6:$6,$B44)+COUNTIF(ATEF_VII!$6:$6,$B44)+COUNTIF(ATEF_VIII!$6:$6,$B44)+COUNTIF(ATEF_IX!$6:$6,$B44)+COUNTIF(ATEF_X!$6:$6,$B44)+COUNTIF(ATEF_XI!$6:$6,$B44)+COUNTIF(ATEF_XII!$6:$6,$B44)+COUNTIF(ATEF_XIII!$6:$6,$B44)+COUNTIF(ATEF_XIV!$6:$6,$B44)</f>
        <v>1</v>
      </c>
      <c r="D44" s="75">
        <f>COUNTIF(ATEF_I!$B:$B,$B44)+COUNTIF(ATEF_II!$B:$B,$B44)+COUNTIF(ATEF_III!$B:$B,$B44)+COUNTIF(ATEF_IV!$B:$B,$B44)+COUNTIF(ATEF_V!$B:$B,$B44)+COUNTIF(ATEF_VI!$B:$B,$B44)+COUNTIF(ATEF_VII!$B:$B,$B44)+COUNTIF(ATEF_VIII!$B:$B,$B44)+COUNTIF(ATEF_IX!$B:$B,$B44)+COUNTIF(ATEF_X!$B:$B,$B44)+COUNTIF(ATEF_XI!$B:$B,$B44)+COUNTIF(ATEF_XII!$B:$B,$B44)+COUNTIF(ATEF_XIII!$B:$B,$B44)+COUNTIF(ATEF_XIV!$B:$B,$B44)</f>
        <v>1</v>
      </c>
      <c r="E44" s="67">
        <f t="shared" si="0"/>
        <v>0</v>
      </c>
      <c r="F44" s="73">
        <f>COUNTIFS(ATEF_I!$B:$B,$B44,ATEF_I!$A:$A,"1°")+COUNTIFS(ATEF_II!$B:$B,$B44,ATEF_I!$A:$A,"1°")+COUNTIFS(ATEF_III!$B:$B,$B44,ATEF_I!$A:$A,"1°")+COUNTIFS(ATEF_IV!$B:$B,$B44,ATEF_I!$A:$A,"1°")+COUNTIFS(ATEF_V!$B:$B,$B44,ATEF_I!$A:$A,"1°")+COUNTIFS(ATEF_VI!$B:$B,$B44,ATEF_I!$A:$A,"1°")+COUNTIFS(ATEF_VII!$B:$B,$B44,ATEF_I!$A:$A,"1°")+COUNTIFS(ATEF_VIII!$B:$B,$B44,ATEF_I!$A:$A,"1°")+COUNTIFS(ATEF_IX!$B:$B,$B44,ATEF_I!$A:$A,"1°")+COUNTIFS(ATEF_X!$B:$B,$B44,ATEF_I!$A:$A,"1°")+COUNTIFS(ATEF_XI!$B:$B,$B44,ATEF_I!$A:$A,"1°")+COUNTIFS(ATEF_XII!$B:$B,$B44,ATEF_I!$A:$A,"1°")+COUNTIFS(ATEF_XIII!$B:$B,$B44,ATEF_I!$A:$A,"1°")+COUNTIFS(ATEF_XIV!$B:$B,$B44,ATEF_I!$A:$A,"1°")</f>
        <v>0</v>
      </c>
      <c r="G44" s="75">
        <f>COUNTIFS(ATEF_I!$B:$B,$B44,ATEF_I!$A:$A,"2°")+COUNTIFS(ATEF_II!$B:$B,$B44,ATEF_I!$A:$A,"2°")+COUNTIFS(ATEF_III!$B:$B,$B44,ATEF_I!$A:$A,"2°")+COUNTIFS(ATEF_IV!$B:$B,$B44,ATEF_I!$A:$A,"2°")+COUNTIFS(ATEF_V!$B:$B,$B44,ATEF_I!$A:$A,"2°")+COUNTIFS(ATEF_VI!$B:$B,$B44,ATEF_I!$A:$A,"2°")+COUNTIFS(ATEF_VII!$B:$B,$B44,ATEF_I!$A:$A,"2°")+COUNTIFS(ATEF_VIII!$B:$B,$B44,ATEF_I!$A:$A,"2°")+COUNTIFS(ATEF_IX!$B:$B,$B44,ATEF_I!$A:$A,"2°")+COUNTIFS(ATEF_X!$B:$B,$B44,ATEF_I!$A:$A,"2°")+COUNTIFS(ATEF_XI!$B:$B,$B44,ATEF_I!$A:$A,"2°")+COUNTIFS(ATEF_XII!$B:$B,$B44,ATEF_I!$A:$A,"2°")+COUNTIFS(ATEF_XIII!$B:$B,$B44,ATEF_I!$A:$A,"2°")+COUNTIFS(ATEF_XIV!$B:$B,$B44,ATEF_I!$A:$A,"2°")</f>
        <v>0</v>
      </c>
      <c r="H44" s="75">
        <f>COUNTIFS(ATEF_I!$B:$B,$B44,ATEF_I!$A:$A,"3°")+COUNTIFS(ATEF_II!$B:$B,$B44,ATEF_I!$A:$A,"3°")+COUNTIFS(ATEF_III!$B:$B,$B44,ATEF_I!$A:$A,"3°")+COUNTIFS(ATEF_IV!$B:$B,$B44,ATEF_I!$A:$A,"3°")+COUNTIFS(ATEF_V!$B:$B,$B44,ATEF_I!$A:$A,"3°")+COUNTIFS(ATEF_VI!$B:$B,$B44,ATEF_I!$A:$A,"3°")+COUNTIFS(ATEF_VII!$B:$B,$B44,ATEF_I!$A:$A,"3°")+COUNTIFS(ATEF_VIII!$B:$B,$B44,ATEF_I!$A:$A,"3°")+COUNTIFS(ATEF_IX!$B:$B,$B44,ATEF_I!$A:$A,"3°")+COUNTIFS(ATEF_X!$B:$B,$B44,ATEF_I!$A:$A,"3°")+COUNTIFS(ATEF_XI!$B:$B,$B44,ATEF_I!$A:$A,"3°")+COUNTIFS(ATEF_XII!$B:$B,$B44,ATEF_I!$A:$A,"3°")+COUNTIFS(ATEF_XIII!$B:$B,$B44,ATEF_I!$A:$A,"3°")+COUNTIFS(ATEF_XIV!$B:$B,$B44,ATEF_I!$A:$A,"3°")</f>
        <v>0</v>
      </c>
      <c r="I44" s="66">
        <f t="shared" si="1"/>
        <v>1</v>
      </c>
      <c r="J44" s="73">
        <v>0</v>
      </c>
      <c r="K44" s="75">
        <v>0</v>
      </c>
      <c r="L44" s="75">
        <v>1</v>
      </c>
      <c r="M44" s="66">
        <f t="shared" si="2"/>
        <v>0</v>
      </c>
      <c r="N44" s="73">
        <f t="shared" si="3"/>
        <v>16</v>
      </c>
      <c r="O44" s="75">
        <f>SUMIF(ATEF_I!$B:$B,$B44,ATEF_I!$C:$C)+SUMIF(ATEF_II!$B:$B,$B44,ATEF_II!$C:$C)+SUMIF(ATEF_III!$B:$B,$B44,ATEF_III!$C:$C)+SUMIF(ATEF_IV!$B:$B,$B44,ATEF_IV!$C:$C)+SUMIF(ATEF_V!$B:$B,$B44,ATEF_V!$C:$C)+SUMIF(ATEF_VI!$B:$B,$B44,ATEF_VI!$C:$C)+SUMIF(ATEF_VII!$B:$B,$B44,ATEF_VII!$C:$C)+SUMIF(ATEF_VIII!$B:$B,$B44,ATEF_VIII!$C:$C)+SUMIF(ATEF_IX!$B:$B,$B44,ATEF_IX!$C:$C)+SUMIF(ATEF_X!$B:$B,$B44,ATEF_X!$C:$C)+SUMIF(ATEF_XI!$B:$B,$B44,ATEF_XI!$C:$C)+SUMIF(ATEF_XII!$B:$B,$B44,ATEF_XII!$C:$C)+SUMIF(ATEF_XIII!$B:$B,$B44,ATEF_XIII!$C:$C)+SUMIF(ATEF_XIV!$B:$B,$B44,ATEF_XIV!$C:$C)</f>
        <v>0</v>
      </c>
      <c r="P44" s="75">
        <f>SUMIF(ATEF_I!$B:$B,$B44,ATEF_I!D:D)+SUMIF(ATEF_II!$B:$B,$B44,ATEF_II!D:D)+SUMIF(ATEF_III!$B:$B,$B44,ATEF_III!D:D)+SUMIF(ATEF_IV!$B:$B,$B44,ATEF_IV!D:D)+SUMIF(ATEF_V!$B:$B,$B44,ATEF_V!D:D)+SUMIF(ATEF_VI!$B:$B,$B44,ATEF_VI!D:D)+SUMIF(ATEF_VII!$B:$B,$B44,ATEF_VII!D:D)+SUMIF(ATEF_VIII!$B:$B,$B44,ATEF_VIII!D:D)+SUMIF(ATEF_IX!$B:$B,$B44,ATEF_IX!D:D)+SUMIF(ATEF_X!$B:$B,$B44,ATEF_X!D:D)+SUMIF(ATEF_XI!$B:$B,$B44,ATEF_XI!D:D)+SUMIF(ATEF_XII!$B:$B,$B44,ATEF_XII!D:D)+SUMIF(ATEF_XIII!$B:$B,$B44,ATEF_XIII!D:D)+SUMIF(ATEF_XIV!$B:$B,$B44,ATEF_XIV!D:D)</f>
        <v>0</v>
      </c>
      <c r="Q44" s="75">
        <f>SUMIF(ATEF_I!$B:$B,$B44,ATEF_I!E:E)+SUMIF(ATEF_II!$B:$B,$B44,ATEF_II!E:E)+SUMIF(ATEF_III!$B:$B,$B44,ATEF_III!E:E)+SUMIF(ATEF_IV!$B:$B,$B44,ATEF_IV!E:E)+SUMIF(ATEF_V!$B:$B,$B44,ATEF_V!E:E)+SUMIF(ATEF_VI!$B:$B,$B44,ATEF_VI!E:E)+SUMIF(ATEF_VII!$B:$B,$B44,ATEF_VII!E:E)+SUMIF(ATEF_VIII!$B:$B,$B44,ATEF_VIII!E:E)+SUMIF(ATEF_IX!$B:$B,$B44,ATEF_IX!E:E)+SUMIF(ATEF_X!$B:$B,$B44,ATEF_X!E:E)+SUMIF(ATEF_XI!$B:$B,$B44,ATEF_XI!E:E)+SUMIF(ATEF_XII!$B:$B,$B44,ATEF_XII!E:E)+SUMIF(ATEF_XIII!$B:$B,$B44,ATEF_XIII!E:E)+SUMIF(ATEF_XIV!$B:$B,$B44,ATEF_XIV!E:E)</f>
        <v>1</v>
      </c>
      <c r="R44" s="75">
        <f>SUMIF(ATEF_I!$B:$B,$B44,ATEF_I!F:F)+SUMIF(ATEF_II!$B:$B,$B44,ATEF_II!F:F)+SUMIF(ATEF_III!$B:$B,$B44,ATEF_III!F:F)+SUMIF(ATEF_IV!$B:$B,$B44,ATEF_IV!F:F)+SUMIF(ATEF_V!$B:$B,$B44,ATEF_V!F:F)+SUMIF(ATEF_VI!$B:$B,$B44,ATEF_VI!F:F)+SUMIF(ATEF_VII!$B:$B,$B44,ATEF_VII!F:F)+SUMIF(ATEF_VIII!$B:$B,$B44,ATEF_VIII!F:F)+SUMIF(ATEF_IX!$B:$B,$B44,ATEF_IX!F:F)+SUMIF(ATEF_X!$B:$B,$B44,ATEF_X!F:F)+SUMIF(ATEF_XI!$B:$B,$B44,ATEF_XI!F:F)+SUMIF(ATEF_XII!$B:$B,$B44,ATEF_XII!F:F)+SUMIF(ATEF_XIII!$B:$B,$B44,ATEF_XIII!F:F)+SUMIF(ATEF_XIV!$B:$B,$B44,ATEF_XIV!F:F)</f>
        <v>3</v>
      </c>
      <c r="S44" s="75">
        <f>SUMIF(ATEF_I!$B:$B,$B44,ATEF_I!G:G)+SUMIF(ATEF_II!$B:$B,$B44,ATEF_II!G:G)+SUMIF(ATEF_III!$B:$B,$B44,ATEF_III!G:G)+SUMIF(ATEF_IV!$B:$B,$B44,ATEF_IV!G:G)+SUMIF(ATEF_V!$B:$B,$B44,ATEF_V!G:G)+SUMIF(ATEF_VI!$B:$B,$B44,ATEF_VI!G:G)+SUMIF(ATEF_VII!$B:$B,$B44,ATEF_VII!G:G)+SUMIF(ATEF_VIII!$B:$B,$B44,ATEF_VIII!G:G)+SUMIF(ATEF_IX!$B:$B,$B44,ATEF_IX!G:G)+SUMIF(ATEF_X!$B:$B,$B44,ATEF_X!G:G)+SUMIF(ATEF_XI!$B:$B,$B44,ATEF_XI!G:G)+SUMIF(ATEF_XII!$B:$B,$B44,ATEF_XII!G:G)+SUMIF(ATEF_XIII!$B:$B,$B44,ATEF_XIII!G:G)+SUMIF(ATEF_XIV!$B:$B,$B44,ATEF_XIV!G:G)</f>
        <v>5</v>
      </c>
      <c r="T44" s="75">
        <f>SUMIF(ATEF_I!$B:$B,$B44,ATEF_I!H:H)+SUMIF(ATEF_II!$B:$B,$B44,ATEF_II!H:H)+SUMIF(ATEF_III!$B:$B,$B44,ATEF_III!H:H)+SUMIF(ATEF_IV!$B:$B,$B44,ATEF_IV!H:H)+SUMIF(ATEF_V!$B:$B,$B44,ATEF_V!H:H)+SUMIF(ATEF_VI!$B:$B,$B44,ATEF_VI!H:H)+SUMIF(ATEF_VII!$B:$B,$B44,ATEF_VII!H:H)+SUMIF(ATEF_VIII!$B:$B,$B44,ATEF_VIII!H:H)+SUMIF(ATEF_IX!$B:$B,$B44,ATEF_IX!H:H)+SUMIF(ATEF_X!$B:$B,$B44,ATEF_X!H:H)+SUMIF(ATEF_XI!$B:$B,$B44,ATEF_XI!H:H)+SUMIF(ATEF_XII!$B:$B,$B44,ATEF_XII!H:H)+SUMIF(ATEF_XIII!$B:$B,$B44,ATEF_XIII!H:H)+SUMIF(ATEF_XIV!$B:$B,$B44,ATEF_XIV!H:H)</f>
        <v>0</v>
      </c>
      <c r="U44" s="75">
        <f>SUMIF(ATEF_I!$B:$B,$B44,ATEF_I!I:I)+SUMIF(ATEF_II!$B:$B,$B44,ATEF_II!I:I)+SUMIF(ATEF_III!$B:$B,$B44,ATEF_III!I:I)+SUMIF(ATEF_IV!$B:$B,$B44,ATEF_IV!I:I)+SUMIF(ATEF_V!$B:$B,$B44,ATEF_V!I:I)+SUMIF(ATEF_VI!$B:$B,$B44,ATEF_VI!I:I)+SUMIF(ATEF_VII!$B:$B,$B44,ATEF_VII!I:I)+SUMIF(ATEF_VIII!$B:$B,$B44,ATEF_VIII!I:I)+SUMIF(ATEF_IX!$B:$B,$B44,ATEF_IX!I:I)+SUMIF(ATEF_X!$B:$B,$B44,ATEF_X!I:I)+SUMIF(ATEF_XI!$B:$B,$B44,ATEF_XI!I:I)+SUMIF(ATEF_XII!$B:$B,$B44,ATEF_XII!I:I)+SUMIF(ATEF_XIII!$B:$B,$B44,ATEF_XIII!I:I)+SUMIF(ATEF_XIV!$B:$B,$B44,ATEF_XIV!I:I)</f>
        <v>7</v>
      </c>
      <c r="V44" s="67">
        <f>SUMIF(ATEF_I!$B:$B,$B44,ATEF_I!J:J)+SUMIF(ATEF_II!$B:$B,$B44,ATEF_II!J:J)+SUMIF(ATEF_III!$B:$B,$B44,ATEF_III!J:J)+SUMIF(ATEF_IV!$B:$B,$B44,ATEF_IV!J:J)+SUMIF(ATEF_V!$B:$B,$B44,ATEF_V!J:J)+SUMIF(ATEF_VI!$B:$B,$B44,ATEF_VI!J:J)+SUMIF(ATEF_VII!$B:$B,$B44,ATEF_VII!J:J)+SUMIF(ATEF_VIII!$B:$B,$B44,ATEF_VIII!J:J)+SUMIF(ATEF_IX!$B:$B,$B44,ATEF_IX!J:J)+SUMIF(ATEF_X!$B:$B,$B44,ATEF_X!J:J)+SUMIF(ATEF_XI!$B:$B,$B44,ATEF_XI!J:J)+SUMIF(ATEF_XII!$B:$B,$B44,ATEF_XII!J:J)+SUMIF(ATEF_XIII!$B:$B,$B44,ATEF_XIII!J:J)+SUMIF(ATEF_XIV!$B:$B,$B44,ATEF_XIV!J:J)</f>
        <v>0</v>
      </c>
      <c r="W44" s="73">
        <f t="shared" si="4"/>
        <v>1</v>
      </c>
      <c r="X44" s="75">
        <f>COUNTIFS(ATEF_I!$B:$B,$B44,ATEF_I!$K:$K,1)+COUNTIFS(ATEF_II!$B:$B,$B44,ATEF_II!$K:$K,1)+COUNTIFS(ATEF_III!$B:$B,$B44,ATEF_III!$K:$K,1)+COUNTIFS(ATEF_IV!$B:$B,$B44,ATEF_IV!$K:$K,1)+COUNTIFS(ATEF_V!$B:$B,$B44,ATEF_V!$K:$K,1)+COUNTIFS(ATEF_VI!$B:$B,$B44,ATEF_VI!$K:$K,1)+COUNTIFS(ATEF_VII!$B:$B,$B44,ATEF_VII!$K:$K,1)+COUNTIFS(ATEF_VIII!$B:$B,$B44,ATEF_VIII!$K:$K,1)+COUNTIFS(ATEF_IX!$B:$B,$B44,ATEF_IX!$K:$K,1)+COUNTIFS(ATEF_X!$B:$B,$B44,ATEF_X!$K:$K,1)+COUNTIFS(ATEF_XI!$B:$B,$B44,ATEF_XI!$K:$K,1)+COUNTIFS(ATEF_XII!$B:$B,$B44,ATEF_XII!$K:$K,1)+COUNTIFS(ATEF_XIII!$B:$B,$B44,ATEF_XIII!$K:$K,1)+COUNTIFS(ATEF_XIV!$B:$B,$B44,ATEF_XIV!$K:$K,1)</f>
        <v>0</v>
      </c>
      <c r="Y44" s="75">
        <f>COUNTIFS(ATEF_I!$B:$B,$B44,ATEF_I!$K:$K,2)+COUNTIFS(ATEF_II!$B:$B,$B44,ATEF_II!$K:$K,2)+COUNTIFS(ATEF_III!$B:$B,$B44,ATEF_III!$K:$K,2)+COUNTIFS(ATEF_IV!$B:$B,$B44,ATEF_IV!$K:$K,2)+COUNTIFS(ATEF_V!$B:$B,$B44,ATEF_V!$K:$K,2)+COUNTIFS(ATEF_VI!$B:$B,$B44,ATEF_VI!$K:$K,2)+COUNTIFS(ATEF_VII!$B:$B,$B44,ATEF_VII!$K:$K,2)+COUNTIFS(ATEF_VIII!$B:$B,$B44,ATEF_VIII!$K:$K,2)+COUNTIFS(ATEF_IX!$B:$B,$B44,ATEF_IX!$K:$K,2)+COUNTIFS(ATEF_X!$B:$B,$B44,ATEF_X!$K:$K,2)+COUNTIFS(ATEF_XI!$B:$B,$B44,ATEF_XI!$K:$K,2)+COUNTIFS(ATEF_XII!$B:$B,$B44,ATEF_XII!$K:$K,2)+COUNTIFS(ATEF_XIII!$B:$B,$B44,ATEF_XIII!$K:$K,2)+COUNTIFS(ATEF_XIV!$B:$B,$B44,ATEF_XIV!$K:$K,2)</f>
        <v>0</v>
      </c>
      <c r="Z44" s="75">
        <f>COUNTIFS(ATEF_I!$B:$B,$B44,ATEF_I!$K:$K,3)+COUNTIFS(ATEF_II!$B:$B,$B44,ATEF_II!$K:$K,3)+COUNTIFS(ATEF_III!$B:$B,$B44,ATEF_III!$K:$K,3)+COUNTIFS(ATEF_IV!$B:$B,$B44,ATEF_IV!$K:$K,3)+COUNTIFS(ATEF_V!$B:$B,$B44,ATEF_V!$K:$K,3)+COUNTIFS(ATEF_VI!$B:$B,$B44,ATEF_VI!$K:$K,3)+COUNTIFS(ATEF_VII!$B:$B,$B44,ATEF_VII!$K:$K,3)+COUNTIFS(ATEF_VIII!$B:$B,$B44,ATEF_VIII!$K:$K,3)+COUNTIFS(ATEF_IX!$B:$B,$B44,ATEF_IX!$K:$K,3)+COUNTIFS(ATEF_X!$B:$B,$B44,ATEF_X!$K:$K,3)+COUNTIFS(ATEF_XI!$B:$B,$B44,ATEF_XI!$K:$K,3)+COUNTIFS(ATEF_XII!$B:$B,$B44,ATEF_XII!$K:$K,3)+COUNTIFS(ATEF_XIII!$B:$B,$B44,ATEF_XIII!$K:$K,3)+COUNTIFS(ATEF_XIV!$B:$B,$B44,ATEF_XIV!$K:$K,3)</f>
        <v>0</v>
      </c>
      <c r="AA44" s="75">
        <f>COUNTIFS(ATEF_I!$B:$B,$B44,ATEF_I!$K:$K,"&gt;3")+COUNTIFS(ATEF_II!$B:$B,$B44,ATEF_II!$K:$K,"&gt;3")+COUNTIFS(ATEF_III!$B:$B,$B44,ATEF_III!$K:$K,"&gt;3")+COUNTIFS(ATEF_IV!$B:$B,$B44,ATEF_IV!$K:$K,"&gt;3")+COUNTIFS(ATEF_V!$B:$B,$B44,ATEF_V!$K:$K,"&gt;3")+COUNTIFS(ATEF_VI!$B:$B,$B44,ATEF_VI!$K:$K,"&gt;3")+COUNTIFS(ATEF_VII!$B:$B,$B44,ATEF_VII!$K:$K,"&gt;3")+COUNTIFS(ATEF_VIII!$B:$B,$B44,ATEF_VIII!$K:$K,"&gt;3")+COUNTIFS(ATEF_IX!$B:$B,$B44,ATEF_IX!$K:$K,"&gt;3")+COUNTIFS(ATEF_X!$B:$B,$B44,ATEF_X!$K:$K,"&gt;3")+COUNTIFS(ATEF_XI!$B:$B,$B44,ATEF_XI!$K:$K,"&gt;3")+COUNTIFS(ATEF_XII!$B:$B,$B44,ATEF_XII!$K:$K,"&gt;3")+COUNTIFS(ATEF_XIII!$B:$B,$B44,ATEF_XIII!$K:$K,"&gt;3")+COUNTIFS(ATEF_XIV!$B:$B,$B44,ATEF_XIV!$K:$K,"&gt;3")</f>
        <v>1</v>
      </c>
      <c r="AB44" s="66">
        <f>COUNTIFS(ATEF_I!$B:$B,$B44,ATEF_I!$K:$K,"RIT")+COUNTIFS(ATEF_II!$B:$B,$B44,ATEF_II!$K:$K,"RIT")+COUNTIFS(ATEF_III!$B:$B,$B44,ATEF_III!$K:$K,"RIT")+COUNTIFS(ATEF_IV!$B:$B,$B44,ATEF_IV!$K:$K,"RIT")+COUNTIFS(ATEF_V!$B:$B,$B44,ATEF_V!$K:$K,"RIT")+COUNTIFS(ATEF_VI!$B:$B,$B44,ATEF_VI!$K:$K,"RIT")+COUNTIFS(ATEF_VII!$B:$B,$B44,ATEF_VII!$K:$K,"RIT")+COUNTIFS(ATEF_VIII!$B:$B,$B44,ATEF_VIII!$K:$K,"RIT")+COUNTIFS(ATEF_IX!$B:$B,$B44,ATEF_IX!$K:$K,"RIT")+COUNTIFS(ATEF_X!$B:$B,$B44,ATEF_X!$K:$K,"RIT")+COUNTIFS(ATEF_XI!$B:$B,$B44,ATEF_XI!$K:$K,"RIT")+COUNTIFS(ATEF_XII!$B:$B,$B44,ATEF_XII!$K:$K,"RIT")+COUNTIFS(ATEF_XIII!$B:$B,$B44,ATEF_XIII!$K:$K,"RIT")+COUNTIFS(ATEF_XIV!$B:$B,$B44,ATEF_XIV!$K:$K,"RIT")</f>
        <v>0</v>
      </c>
    </row>
    <row r="45" spans="1:28" x14ac:dyDescent="0.25">
      <c r="A45" s="69" t="s">
        <v>330</v>
      </c>
      <c r="B45" s="120" t="s">
        <v>308</v>
      </c>
      <c r="C45" s="74">
        <f>COUNTIF(ATEF_I!$6:$6,$B45)+COUNTIF(ATEF_II!$6:$6,$B45)+COUNTIF(ATEF_III!$6:$6,$B45)+COUNTIF(ATEF_IV!$6:$6,$B45)+COUNTIF(ATEF_V!$6:$6,$B45)+COUNTIF(ATEF_VI!$6:$6,$B45)+COUNTIF(ATEF_VII!$6:$6,$B45)+COUNTIF(ATEF_VIII!$6:$6,$B45)+COUNTIF(ATEF_IX!$6:$6,$B45)+COUNTIF(ATEF_X!$6:$6,$B45)+COUNTIF(ATEF_XI!$6:$6,$B45)+COUNTIF(ATEF_XII!$6:$6,$B45)+COUNTIF(ATEF_XIII!$6:$6,$B45)+COUNTIF(ATEF_XIV!$6:$6,$B45)</f>
        <v>1</v>
      </c>
      <c r="D45" s="76">
        <f>COUNTIF(ATEF_I!$B:$B,$B45)+COUNTIF(ATEF_II!$B:$B,$B45)+COUNTIF(ATEF_III!$B:$B,$B45)+COUNTIF(ATEF_IV!$B:$B,$B45)+COUNTIF(ATEF_V!$B:$B,$B45)+COUNTIF(ATEF_VI!$B:$B,$B45)+COUNTIF(ATEF_VII!$B:$B,$B45)+COUNTIF(ATEF_VIII!$B:$B,$B45)+COUNTIF(ATEF_IX!$B:$B,$B45)+COUNTIF(ATEF_X!$B:$B,$B45)+COUNTIF(ATEF_XI!$B:$B,$B45)+COUNTIF(ATEF_XII!$B:$B,$B45)+COUNTIF(ATEF_XIII!$B:$B,$B45)+COUNTIF(ATEF_XIV!$B:$B,$B45)</f>
        <v>1</v>
      </c>
      <c r="E45" s="71">
        <f t="shared" si="0"/>
        <v>0</v>
      </c>
      <c r="F45" s="74">
        <f>COUNTIFS(ATEF_I!$B:$B,$B45,ATEF_I!$A:$A,"1°")+COUNTIFS(ATEF_II!$B:$B,$B45,ATEF_I!$A:$A,"1°")+COUNTIFS(ATEF_III!$B:$B,$B45,ATEF_I!$A:$A,"1°")+COUNTIFS(ATEF_IV!$B:$B,$B45,ATEF_I!$A:$A,"1°")+COUNTIFS(ATEF_V!$B:$B,$B45,ATEF_I!$A:$A,"1°")+COUNTIFS(ATEF_VI!$B:$B,$B45,ATEF_I!$A:$A,"1°")+COUNTIFS(ATEF_VII!$B:$B,$B45,ATEF_I!$A:$A,"1°")+COUNTIFS(ATEF_VIII!$B:$B,$B45,ATEF_I!$A:$A,"1°")+COUNTIFS(ATEF_IX!$B:$B,$B45,ATEF_I!$A:$A,"1°")+COUNTIFS(ATEF_X!$B:$B,$B45,ATEF_I!$A:$A,"1°")+COUNTIFS(ATEF_XI!$B:$B,$B45,ATEF_I!$A:$A,"1°")+COUNTIFS(ATEF_XII!$B:$B,$B45,ATEF_I!$A:$A,"1°")+COUNTIFS(ATEF_XIII!$B:$B,$B45,ATEF_I!$A:$A,"1°")+COUNTIFS(ATEF_XIV!$B:$B,$B45,ATEF_I!$A:$A,"1°")</f>
        <v>0</v>
      </c>
      <c r="G45" s="76">
        <f>COUNTIFS(ATEF_I!$B:$B,$B45,ATEF_I!$A:$A,"2°")+COUNTIFS(ATEF_II!$B:$B,$B45,ATEF_I!$A:$A,"2°")+COUNTIFS(ATEF_III!$B:$B,$B45,ATEF_I!$A:$A,"2°")+COUNTIFS(ATEF_IV!$B:$B,$B45,ATEF_I!$A:$A,"2°")+COUNTIFS(ATEF_V!$B:$B,$B45,ATEF_I!$A:$A,"2°")+COUNTIFS(ATEF_VI!$B:$B,$B45,ATEF_I!$A:$A,"2°")+COUNTIFS(ATEF_VII!$B:$B,$B45,ATEF_I!$A:$A,"2°")+COUNTIFS(ATEF_VIII!$B:$B,$B45,ATEF_I!$A:$A,"2°")+COUNTIFS(ATEF_IX!$B:$B,$B45,ATEF_I!$A:$A,"2°")+COUNTIFS(ATEF_X!$B:$B,$B45,ATEF_I!$A:$A,"2°")+COUNTIFS(ATEF_XI!$B:$B,$B45,ATEF_I!$A:$A,"2°")+COUNTIFS(ATEF_XII!$B:$B,$B45,ATEF_I!$A:$A,"2°")+COUNTIFS(ATEF_XIII!$B:$B,$B45,ATEF_I!$A:$A,"2°")+COUNTIFS(ATEF_XIV!$B:$B,$B45,ATEF_I!$A:$A,"2°")</f>
        <v>0</v>
      </c>
      <c r="H45" s="76">
        <f>COUNTIFS(ATEF_I!$B:$B,$B45,ATEF_I!$A:$A,"3°")+COUNTIFS(ATEF_II!$B:$B,$B45,ATEF_I!$A:$A,"3°")+COUNTIFS(ATEF_III!$B:$B,$B45,ATEF_I!$A:$A,"3°")+COUNTIFS(ATEF_IV!$B:$B,$B45,ATEF_I!$A:$A,"3°")+COUNTIFS(ATEF_V!$B:$B,$B45,ATEF_I!$A:$A,"3°")+COUNTIFS(ATEF_VI!$B:$B,$B45,ATEF_I!$A:$A,"3°")+COUNTIFS(ATEF_VII!$B:$B,$B45,ATEF_I!$A:$A,"3°")+COUNTIFS(ATEF_VIII!$B:$B,$B45,ATEF_I!$A:$A,"3°")+COUNTIFS(ATEF_IX!$B:$B,$B45,ATEF_I!$A:$A,"3°")+COUNTIFS(ATEF_X!$B:$B,$B45,ATEF_I!$A:$A,"3°")+COUNTIFS(ATEF_XI!$B:$B,$B45,ATEF_I!$A:$A,"3°")+COUNTIFS(ATEF_XII!$B:$B,$B45,ATEF_I!$A:$A,"3°")+COUNTIFS(ATEF_XIII!$B:$B,$B45,ATEF_I!$A:$A,"3°")+COUNTIFS(ATEF_XIV!$B:$B,$B45,ATEF_I!$A:$A,"3°")</f>
        <v>0</v>
      </c>
      <c r="I45" s="70">
        <f t="shared" si="1"/>
        <v>1</v>
      </c>
      <c r="J45" s="74">
        <v>0</v>
      </c>
      <c r="K45" s="76">
        <v>0</v>
      </c>
      <c r="L45" s="76">
        <v>1</v>
      </c>
      <c r="M45" s="70">
        <f t="shared" si="2"/>
        <v>0</v>
      </c>
      <c r="N45" s="74">
        <f t="shared" si="3"/>
        <v>16</v>
      </c>
      <c r="O45" s="76">
        <f>SUMIF(ATEF_I!$B:$B,$B45,ATEF_I!$C:$C)+SUMIF(ATEF_II!$B:$B,$B45,ATEF_II!$C:$C)+SUMIF(ATEF_III!$B:$B,$B45,ATEF_III!$C:$C)+SUMIF(ATEF_IV!$B:$B,$B45,ATEF_IV!$C:$C)+SUMIF(ATEF_V!$B:$B,$B45,ATEF_V!$C:$C)+SUMIF(ATEF_VI!$B:$B,$B45,ATEF_VI!$C:$C)+SUMIF(ATEF_VII!$B:$B,$B45,ATEF_VII!$C:$C)+SUMIF(ATEF_VIII!$B:$B,$B45,ATEF_VIII!$C:$C)+SUMIF(ATEF_IX!$B:$B,$B45,ATEF_IX!$C:$C)+SUMIF(ATEF_X!$B:$B,$B45,ATEF_X!$C:$C)+SUMIF(ATEF_XI!$B:$B,$B45,ATEF_XI!$C:$C)+SUMIF(ATEF_XII!$B:$B,$B45,ATEF_XII!$C:$C)+SUMIF(ATEF_XIII!$B:$B,$B45,ATEF_XIII!$C:$C)+SUMIF(ATEF_XIV!$B:$B,$B45,ATEF_XIV!$C:$C)</f>
        <v>0</v>
      </c>
      <c r="P45" s="76">
        <f>SUMIF(ATEF_I!$B:$B,$B45,ATEF_I!D:D)+SUMIF(ATEF_II!$B:$B,$B45,ATEF_II!D:D)+SUMIF(ATEF_III!$B:$B,$B45,ATEF_III!D:D)+SUMIF(ATEF_IV!$B:$B,$B45,ATEF_IV!D:D)+SUMIF(ATEF_V!$B:$B,$B45,ATEF_V!D:D)+SUMIF(ATEF_VI!$B:$B,$B45,ATEF_VI!D:D)+SUMIF(ATEF_VII!$B:$B,$B45,ATEF_VII!D:D)+SUMIF(ATEF_VIII!$B:$B,$B45,ATEF_VIII!D:D)+SUMIF(ATEF_IX!$B:$B,$B45,ATEF_IX!D:D)+SUMIF(ATEF_X!$B:$B,$B45,ATEF_X!D:D)+SUMIF(ATEF_XI!$B:$B,$B45,ATEF_XI!D:D)+SUMIF(ATEF_XII!$B:$B,$B45,ATEF_XII!D:D)+SUMIF(ATEF_XIII!$B:$B,$B45,ATEF_XIII!D:D)+SUMIF(ATEF_XIV!$B:$B,$B45,ATEF_XIV!D:D)</f>
        <v>1</v>
      </c>
      <c r="Q45" s="76">
        <f>SUMIF(ATEF_I!$B:$B,$B45,ATEF_I!E:E)+SUMIF(ATEF_II!$B:$B,$B45,ATEF_II!E:E)+SUMIF(ATEF_III!$B:$B,$B45,ATEF_III!E:E)+SUMIF(ATEF_IV!$B:$B,$B45,ATEF_IV!E:E)+SUMIF(ATEF_V!$B:$B,$B45,ATEF_V!E:E)+SUMIF(ATEF_VI!$B:$B,$B45,ATEF_VI!E:E)+SUMIF(ATEF_VII!$B:$B,$B45,ATEF_VII!E:E)+SUMIF(ATEF_VIII!$B:$B,$B45,ATEF_VIII!E:E)+SUMIF(ATEF_IX!$B:$B,$B45,ATEF_IX!E:E)+SUMIF(ATEF_X!$B:$B,$B45,ATEF_X!E:E)+SUMIF(ATEF_XI!$B:$B,$B45,ATEF_XI!E:E)+SUMIF(ATEF_XII!$B:$B,$B45,ATEF_XII!E:E)+SUMIF(ATEF_XIII!$B:$B,$B45,ATEF_XIII!E:E)+SUMIF(ATEF_XIV!$B:$B,$B45,ATEF_XIV!E:E)</f>
        <v>0</v>
      </c>
      <c r="R45" s="76">
        <f>SUMIF(ATEF_I!$B:$B,$B45,ATEF_I!F:F)+SUMIF(ATEF_II!$B:$B,$B45,ATEF_II!F:F)+SUMIF(ATEF_III!$B:$B,$B45,ATEF_III!F:F)+SUMIF(ATEF_IV!$B:$B,$B45,ATEF_IV!F:F)+SUMIF(ATEF_V!$B:$B,$B45,ATEF_V!F:F)+SUMIF(ATEF_VI!$B:$B,$B45,ATEF_VI!F:F)+SUMIF(ATEF_VII!$B:$B,$B45,ATEF_VII!F:F)+SUMIF(ATEF_VIII!$B:$B,$B45,ATEF_VIII!F:F)+SUMIF(ATEF_IX!$B:$B,$B45,ATEF_IX!F:F)+SUMIF(ATEF_X!$B:$B,$B45,ATEF_X!F:F)+SUMIF(ATEF_XI!$B:$B,$B45,ATEF_XI!F:F)+SUMIF(ATEF_XII!$B:$B,$B45,ATEF_XII!F:F)+SUMIF(ATEF_XIII!$B:$B,$B45,ATEF_XIII!F:F)+SUMIF(ATEF_XIV!$B:$B,$B45,ATEF_XIV!F:F)</f>
        <v>4</v>
      </c>
      <c r="S45" s="76">
        <f>SUMIF(ATEF_I!$B:$B,$B45,ATEF_I!G:G)+SUMIF(ATEF_II!$B:$B,$B45,ATEF_II!G:G)+SUMIF(ATEF_III!$B:$B,$B45,ATEF_III!G:G)+SUMIF(ATEF_IV!$B:$B,$B45,ATEF_IV!G:G)+SUMIF(ATEF_V!$B:$B,$B45,ATEF_V!G:G)+SUMIF(ATEF_VI!$B:$B,$B45,ATEF_VI!G:G)+SUMIF(ATEF_VII!$B:$B,$B45,ATEF_VII!G:G)+SUMIF(ATEF_VIII!$B:$B,$B45,ATEF_VIII!G:G)+SUMIF(ATEF_IX!$B:$B,$B45,ATEF_IX!G:G)+SUMIF(ATEF_X!$B:$B,$B45,ATEF_X!G:G)+SUMIF(ATEF_XI!$B:$B,$B45,ATEF_XI!G:G)+SUMIF(ATEF_XII!$B:$B,$B45,ATEF_XII!G:G)+SUMIF(ATEF_XIII!$B:$B,$B45,ATEF_XIII!G:G)+SUMIF(ATEF_XIV!$B:$B,$B45,ATEF_XIV!G:G)</f>
        <v>0</v>
      </c>
      <c r="T45" s="76">
        <f>SUMIF(ATEF_I!$B:$B,$B45,ATEF_I!H:H)+SUMIF(ATEF_II!$B:$B,$B45,ATEF_II!H:H)+SUMIF(ATEF_III!$B:$B,$B45,ATEF_III!H:H)+SUMIF(ATEF_IV!$B:$B,$B45,ATEF_IV!H:H)+SUMIF(ATEF_V!$B:$B,$B45,ATEF_V!H:H)+SUMIF(ATEF_VI!$B:$B,$B45,ATEF_VI!H:H)+SUMIF(ATEF_VII!$B:$B,$B45,ATEF_VII!H:H)+SUMIF(ATEF_VIII!$B:$B,$B45,ATEF_VIII!H:H)+SUMIF(ATEF_IX!$B:$B,$B45,ATEF_IX!H:H)+SUMIF(ATEF_X!$B:$B,$B45,ATEF_X!H:H)+SUMIF(ATEF_XI!$B:$B,$B45,ATEF_XI!H:H)+SUMIF(ATEF_XII!$B:$B,$B45,ATEF_XII!H:H)+SUMIF(ATEF_XIII!$B:$B,$B45,ATEF_XIII!H:H)+SUMIF(ATEF_XIV!$B:$B,$B45,ATEF_XIV!H:H)</f>
        <v>3</v>
      </c>
      <c r="U45" s="76">
        <f>SUMIF(ATEF_I!$B:$B,$B45,ATEF_I!I:I)+SUMIF(ATEF_II!$B:$B,$B45,ATEF_II!I:I)+SUMIF(ATEF_III!$B:$B,$B45,ATEF_III!I:I)+SUMIF(ATEF_IV!$B:$B,$B45,ATEF_IV!I:I)+SUMIF(ATEF_V!$B:$B,$B45,ATEF_V!I:I)+SUMIF(ATEF_VI!$B:$B,$B45,ATEF_VI!I:I)+SUMIF(ATEF_VII!$B:$B,$B45,ATEF_VII!I:I)+SUMIF(ATEF_VIII!$B:$B,$B45,ATEF_VIII!I:I)+SUMIF(ATEF_IX!$B:$B,$B45,ATEF_IX!I:I)+SUMIF(ATEF_X!$B:$B,$B45,ATEF_X!I:I)+SUMIF(ATEF_XI!$B:$B,$B45,ATEF_XI!I:I)+SUMIF(ATEF_XII!$B:$B,$B45,ATEF_XII!I:I)+SUMIF(ATEF_XIII!$B:$B,$B45,ATEF_XIII!I:I)+SUMIF(ATEF_XIV!$B:$B,$B45,ATEF_XIV!I:I)</f>
        <v>8</v>
      </c>
      <c r="V45" s="71">
        <f>SUMIF(ATEF_I!$B:$B,$B45,ATEF_I!J:J)+SUMIF(ATEF_II!$B:$B,$B45,ATEF_II!J:J)+SUMIF(ATEF_III!$B:$B,$B45,ATEF_III!J:J)+SUMIF(ATEF_IV!$B:$B,$B45,ATEF_IV!J:J)+SUMIF(ATEF_V!$B:$B,$B45,ATEF_V!J:J)+SUMIF(ATEF_VI!$B:$B,$B45,ATEF_VI!J:J)+SUMIF(ATEF_VII!$B:$B,$B45,ATEF_VII!J:J)+SUMIF(ATEF_VIII!$B:$B,$B45,ATEF_VIII!J:J)+SUMIF(ATEF_IX!$B:$B,$B45,ATEF_IX!J:J)+SUMIF(ATEF_X!$B:$B,$B45,ATEF_X!J:J)+SUMIF(ATEF_XI!$B:$B,$B45,ATEF_XI!J:J)+SUMIF(ATEF_XII!$B:$B,$B45,ATEF_XII!J:J)+SUMIF(ATEF_XIII!$B:$B,$B45,ATEF_XIII!J:J)+SUMIF(ATEF_XIV!$B:$B,$B45,ATEF_XIV!J:J)</f>
        <v>0</v>
      </c>
      <c r="W45" s="74">
        <f t="shared" si="4"/>
        <v>1</v>
      </c>
      <c r="X45" s="76">
        <f>COUNTIFS(ATEF_I!$B:$B,$B45,ATEF_I!$K:$K,1)+COUNTIFS(ATEF_II!$B:$B,$B45,ATEF_II!$K:$K,1)+COUNTIFS(ATEF_III!$B:$B,$B45,ATEF_III!$K:$K,1)+COUNTIFS(ATEF_IV!$B:$B,$B45,ATEF_IV!$K:$K,1)+COUNTIFS(ATEF_V!$B:$B,$B45,ATEF_V!$K:$K,1)+COUNTIFS(ATEF_VI!$B:$B,$B45,ATEF_VI!$K:$K,1)+COUNTIFS(ATEF_VII!$B:$B,$B45,ATEF_VII!$K:$K,1)+COUNTIFS(ATEF_VIII!$B:$B,$B45,ATEF_VIII!$K:$K,1)+COUNTIFS(ATEF_IX!$B:$B,$B45,ATEF_IX!$K:$K,1)+COUNTIFS(ATEF_X!$B:$B,$B45,ATEF_X!$K:$K,1)+COUNTIFS(ATEF_XI!$B:$B,$B45,ATEF_XI!$K:$K,1)+COUNTIFS(ATEF_XII!$B:$B,$B45,ATEF_XII!$K:$K,1)+COUNTIFS(ATEF_XIII!$B:$B,$B45,ATEF_XIII!$K:$K,1)+COUNTIFS(ATEF_XIV!$B:$B,$B45,ATEF_XIV!$K:$K,1)</f>
        <v>0</v>
      </c>
      <c r="Y45" s="76">
        <f>COUNTIFS(ATEF_I!$B:$B,$B45,ATEF_I!$K:$K,2)+COUNTIFS(ATEF_II!$B:$B,$B45,ATEF_II!$K:$K,2)+COUNTIFS(ATEF_III!$B:$B,$B45,ATEF_III!$K:$K,2)+COUNTIFS(ATEF_IV!$B:$B,$B45,ATEF_IV!$K:$K,2)+COUNTIFS(ATEF_V!$B:$B,$B45,ATEF_V!$K:$K,2)+COUNTIFS(ATEF_VI!$B:$B,$B45,ATEF_VI!$K:$K,2)+COUNTIFS(ATEF_VII!$B:$B,$B45,ATEF_VII!$K:$K,2)+COUNTIFS(ATEF_VIII!$B:$B,$B45,ATEF_VIII!$K:$K,2)+COUNTIFS(ATEF_IX!$B:$B,$B45,ATEF_IX!$K:$K,2)+COUNTIFS(ATEF_X!$B:$B,$B45,ATEF_X!$K:$K,2)+COUNTIFS(ATEF_XI!$B:$B,$B45,ATEF_XI!$K:$K,2)+COUNTIFS(ATEF_XII!$B:$B,$B45,ATEF_XII!$K:$K,2)+COUNTIFS(ATEF_XIII!$B:$B,$B45,ATEF_XIII!$K:$K,2)+COUNTIFS(ATEF_XIV!$B:$B,$B45,ATEF_XIV!$K:$K,2)</f>
        <v>1</v>
      </c>
      <c r="Z45" s="76">
        <f>COUNTIFS(ATEF_I!$B:$B,$B45,ATEF_I!$K:$K,3)+COUNTIFS(ATEF_II!$B:$B,$B45,ATEF_II!$K:$K,3)+COUNTIFS(ATEF_III!$B:$B,$B45,ATEF_III!$K:$K,3)+COUNTIFS(ATEF_IV!$B:$B,$B45,ATEF_IV!$K:$K,3)+COUNTIFS(ATEF_V!$B:$B,$B45,ATEF_V!$K:$K,3)+COUNTIFS(ATEF_VI!$B:$B,$B45,ATEF_VI!$K:$K,3)+COUNTIFS(ATEF_VII!$B:$B,$B45,ATEF_VII!$K:$K,3)+COUNTIFS(ATEF_VIII!$B:$B,$B45,ATEF_VIII!$K:$K,3)+COUNTIFS(ATEF_IX!$B:$B,$B45,ATEF_IX!$K:$K,3)+COUNTIFS(ATEF_X!$B:$B,$B45,ATEF_X!$K:$K,3)+COUNTIFS(ATEF_XI!$B:$B,$B45,ATEF_XI!$K:$K,3)+COUNTIFS(ATEF_XII!$B:$B,$B45,ATEF_XII!$K:$K,3)+COUNTIFS(ATEF_XIII!$B:$B,$B45,ATEF_XIII!$K:$K,3)+COUNTIFS(ATEF_XIV!$B:$B,$B45,ATEF_XIV!$K:$K,3)</f>
        <v>0</v>
      </c>
      <c r="AA45" s="76">
        <f>COUNTIFS(ATEF_I!$B:$B,$B45,ATEF_I!$K:$K,"&gt;3")+COUNTIFS(ATEF_II!$B:$B,$B45,ATEF_II!$K:$K,"&gt;3")+COUNTIFS(ATEF_III!$B:$B,$B45,ATEF_III!$K:$K,"&gt;3")+COUNTIFS(ATEF_IV!$B:$B,$B45,ATEF_IV!$K:$K,"&gt;3")+COUNTIFS(ATEF_V!$B:$B,$B45,ATEF_V!$K:$K,"&gt;3")+COUNTIFS(ATEF_VI!$B:$B,$B45,ATEF_VI!$K:$K,"&gt;3")+COUNTIFS(ATEF_VII!$B:$B,$B45,ATEF_VII!$K:$K,"&gt;3")+COUNTIFS(ATEF_VIII!$B:$B,$B45,ATEF_VIII!$K:$K,"&gt;3")+COUNTIFS(ATEF_IX!$B:$B,$B45,ATEF_IX!$K:$K,"&gt;3")+COUNTIFS(ATEF_X!$B:$B,$B45,ATEF_X!$K:$K,"&gt;3")+COUNTIFS(ATEF_XI!$B:$B,$B45,ATEF_XI!$K:$K,"&gt;3")+COUNTIFS(ATEF_XII!$B:$B,$B45,ATEF_XII!$K:$K,"&gt;3")+COUNTIFS(ATEF_XIII!$B:$B,$B45,ATEF_XIII!$K:$K,"&gt;3")+COUNTIFS(ATEF_XIV!$B:$B,$B45,ATEF_XIV!$K:$K,"&gt;3")</f>
        <v>0</v>
      </c>
      <c r="AB45" s="70">
        <f>COUNTIFS(ATEF_I!$B:$B,$B45,ATEF_I!$K:$K,"RIT")+COUNTIFS(ATEF_II!$B:$B,$B45,ATEF_II!$K:$K,"RIT")+COUNTIFS(ATEF_III!$B:$B,$B45,ATEF_III!$K:$K,"RIT")+COUNTIFS(ATEF_IV!$B:$B,$B45,ATEF_IV!$K:$K,"RIT")+COUNTIFS(ATEF_V!$B:$B,$B45,ATEF_V!$K:$K,"RIT")+COUNTIFS(ATEF_VI!$B:$B,$B45,ATEF_VI!$K:$K,"RIT")+COUNTIFS(ATEF_VII!$B:$B,$B45,ATEF_VII!$K:$K,"RIT")+COUNTIFS(ATEF_VIII!$B:$B,$B45,ATEF_VIII!$K:$K,"RIT")+COUNTIFS(ATEF_IX!$B:$B,$B45,ATEF_IX!$K:$K,"RIT")+COUNTIFS(ATEF_X!$B:$B,$B45,ATEF_X!$K:$K,"RIT")+COUNTIFS(ATEF_XI!$B:$B,$B45,ATEF_XI!$K:$K,"RIT")+COUNTIFS(ATEF_XII!$B:$B,$B45,ATEF_XII!$K:$K,"RIT")+COUNTIFS(ATEF_XIII!$B:$B,$B45,ATEF_XIII!$K:$K,"RIT")+COUNTIFS(ATEF_XIV!$B:$B,$B45,ATEF_XIV!$K:$K,"RIT")</f>
        <v>0</v>
      </c>
    </row>
    <row r="46" spans="1:28" x14ac:dyDescent="0.25">
      <c r="V46" s="115"/>
      <c r="W46" s="50"/>
    </row>
    <row r="47" spans="1:28" x14ac:dyDescent="0.25">
      <c r="V47" s="115"/>
      <c r="W47" s="50"/>
    </row>
    <row r="50" spans="2:2" x14ac:dyDescent="0.25">
      <c r="B50" s="60"/>
    </row>
    <row r="51" spans="2:2" x14ac:dyDescent="0.25">
      <c r="B51" s="60"/>
    </row>
    <row r="52" spans="2:2" x14ac:dyDescent="0.25">
      <c r="B52" s="60"/>
    </row>
  </sheetData>
  <autoFilter ref="B6:AB6">
    <sortState ref="B7:AB45">
      <sortCondition descending="1" ref="C6"/>
    </sortState>
  </autoFilter>
  <mergeCells count="10">
    <mergeCell ref="A1:AB2"/>
    <mergeCell ref="C4:E4"/>
    <mergeCell ref="C5:E5"/>
    <mergeCell ref="A4:B5"/>
    <mergeCell ref="W5:AB5"/>
    <mergeCell ref="F4:M4"/>
    <mergeCell ref="N4:AB4"/>
    <mergeCell ref="N5:V5"/>
    <mergeCell ref="J5:M5"/>
    <mergeCell ref="F5:I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zoomScale="85" zoomScaleNormal="85" workbookViewId="0">
      <selection activeCell="N43" sqref="N43"/>
    </sheetView>
  </sheetViews>
  <sheetFormatPr defaultRowHeight="15" x14ac:dyDescent="0.25"/>
  <cols>
    <col min="1" max="1" width="3.7109375" customWidth="1"/>
    <col min="2" max="2" width="15.140625" customWidth="1"/>
    <col min="3" max="11" width="3.7109375" hidden="1" customWidth="1"/>
    <col min="12" max="22" width="14.28515625" customWidth="1"/>
  </cols>
  <sheetData>
    <row r="1" spans="1:22" ht="15" customHeight="1" x14ac:dyDescent="0.25">
      <c r="A1" s="125" t="s">
        <v>82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</row>
    <row r="2" spans="1:22" ht="15" customHeight="1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2" ht="15" customHeight="1" x14ac:dyDescent="0.25">
      <c r="A3" s="129" t="s">
        <v>115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1:22" ht="15" customHeight="1" x14ac:dyDescent="0.25">
      <c r="A4" s="129" t="s">
        <v>112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</row>
    <row r="5" spans="1:22" ht="15" customHeight="1" x14ac:dyDescent="0.25">
      <c r="A5" s="48"/>
      <c r="B5" s="48"/>
      <c r="C5" s="46"/>
      <c r="D5" s="46"/>
      <c r="E5" s="46"/>
      <c r="F5" s="46"/>
      <c r="G5" s="46"/>
      <c r="H5" s="46"/>
      <c r="I5" s="46"/>
      <c r="J5" s="46"/>
      <c r="K5" s="46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2" x14ac:dyDescent="0.25">
      <c r="A6" s="126" t="s">
        <v>0</v>
      </c>
      <c r="B6" s="123"/>
      <c r="C6" s="63"/>
      <c r="D6" s="63"/>
      <c r="E6" s="63"/>
      <c r="F6" s="63"/>
      <c r="G6" s="63"/>
      <c r="H6" s="63"/>
      <c r="I6" s="63"/>
      <c r="J6" s="63"/>
      <c r="K6" s="63"/>
      <c r="L6" s="19" t="s">
        <v>1</v>
      </c>
      <c r="M6" s="19" t="s">
        <v>93</v>
      </c>
      <c r="N6" s="19" t="s">
        <v>105</v>
      </c>
      <c r="O6" s="19" t="s">
        <v>5</v>
      </c>
      <c r="P6" s="19" t="s">
        <v>6</v>
      </c>
      <c r="Q6" s="19" t="s">
        <v>18</v>
      </c>
      <c r="R6" s="19" t="s">
        <v>4</v>
      </c>
      <c r="S6" s="19" t="s">
        <v>33</v>
      </c>
      <c r="T6" s="19" t="s">
        <v>83</v>
      </c>
      <c r="U6" s="12" t="s">
        <v>2</v>
      </c>
      <c r="V6" s="123" t="s">
        <v>3</v>
      </c>
    </row>
    <row r="7" spans="1:22" x14ac:dyDescent="0.25">
      <c r="A7" s="127"/>
      <c r="B7" s="124"/>
      <c r="C7" s="64"/>
      <c r="D7" s="64"/>
      <c r="E7" s="64"/>
      <c r="F7" s="64"/>
      <c r="G7" s="64"/>
      <c r="H7" s="64"/>
      <c r="I7" s="64"/>
      <c r="J7" s="64"/>
      <c r="K7" s="64"/>
      <c r="L7" s="2" t="s">
        <v>84</v>
      </c>
      <c r="M7" s="2" t="s">
        <v>85</v>
      </c>
      <c r="N7" s="2" t="s">
        <v>39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9" t="s">
        <v>92</v>
      </c>
      <c r="V7" s="124"/>
    </row>
    <row r="8" spans="1:22" x14ac:dyDescent="0.25">
      <c r="A8" s="26" t="s">
        <v>7</v>
      </c>
      <c r="B8" s="32" t="s">
        <v>4</v>
      </c>
      <c r="C8" s="56">
        <f>COUNTIF($L8:$U8,1)</f>
        <v>6</v>
      </c>
      <c r="D8" s="56">
        <f>COUNTIF($L8:$U8,2)</f>
        <v>0</v>
      </c>
      <c r="E8" s="56">
        <f>COUNTIF($L8:$U8,3)</f>
        <v>2</v>
      </c>
      <c r="F8" s="56">
        <f>COUNTIF($L8:$U8,4)</f>
        <v>1</v>
      </c>
      <c r="G8" s="56">
        <f>COUNTIF($L8:$U8,5)</f>
        <v>0</v>
      </c>
      <c r="H8" s="56">
        <f>COUNTIF($L8:$U8,6)</f>
        <v>1</v>
      </c>
      <c r="I8" s="56">
        <f>COUNTIF($L8:$U8,"&gt;6")</f>
        <v>0</v>
      </c>
      <c r="J8" s="56">
        <f>COUNTIF($L8:$U8,"RIT")</f>
        <v>0</v>
      </c>
      <c r="K8" s="56">
        <f>LOOKUP(B8,$L$6:$U$6,L8:U8)</f>
        <v>1</v>
      </c>
      <c r="L8" s="11">
        <v>6</v>
      </c>
      <c r="M8" s="11">
        <v>3</v>
      </c>
      <c r="N8" s="11">
        <v>1</v>
      </c>
      <c r="O8" s="11">
        <v>1</v>
      </c>
      <c r="P8" s="11">
        <v>1</v>
      </c>
      <c r="Q8" s="11">
        <v>4</v>
      </c>
      <c r="R8" s="11">
        <v>1</v>
      </c>
      <c r="S8" s="11">
        <v>1</v>
      </c>
      <c r="T8" s="11">
        <v>1</v>
      </c>
      <c r="U8" s="20">
        <v>3</v>
      </c>
      <c r="V8" s="21">
        <f>(COUNTIF(S8:U8,1)*10)+(COUNTIF(S8:U8,2)*6)+(COUNTIF(S8:U8,3)*4)+(COUNTIF(S8:U8,4)*3)+(COUNTIF(S8:U8,5)*2)+COUNTIF(S8:U8,6)+(COUNTIF(L8:Q8,1)*10)+(COUNTIF(L8:Q8,2)*6)+(COUNTIF(L8:Q8,3)*4)+(COUNTIF(L8:Q8,4)*3)+(COUNTIF(L8:Q8,5)*2)+COUNTIF(L8:Q8,6)+7</f>
        <v>69</v>
      </c>
    </row>
    <row r="9" spans="1:22" x14ac:dyDescent="0.25">
      <c r="A9" s="28" t="s">
        <v>8</v>
      </c>
      <c r="B9" s="27" t="s">
        <v>18</v>
      </c>
      <c r="C9" s="56">
        <f t="shared" ref="C9:C17" si="0">COUNTIF($L9:$U9,1)</f>
        <v>2</v>
      </c>
      <c r="D9" s="56">
        <f t="shared" ref="D9:D17" si="1">COUNTIF($L9:$U9,2)</f>
        <v>1</v>
      </c>
      <c r="E9" s="56">
        <f t="shared" ref="E9:E17" si="2">COUNTIF($L9:$U9,3)</f>
        <v>2</v>
      </c>
      <c r="F9" s="56">
        <f t="shared" ref="F9:F17" si="3">COUNTIF($L9:$U9,4)</f>
        <v>2</v>
      </c>
      <c r="G9" s="56">
        <f t="shared" ref="G9:G17" si="4">COUNTIF($L9:$U9,5)</f>
        <v>0</v>
      </c>
      <c r="H9" s="56">
        <f t="shared" ref="H9:H17" si="5">COUNTIF($L9:$U9,6)</f>
        <v>0</v>
      </c>
      <c r="I9" s="56">
        <f t="shared" ref="I9:I17" si="6">COUNTIF($L9:$U9,"&gt;6")</f>
        <v>3</v>
      </c>
      <c r="J9" s="56">
        <f t="shared" ref="J9:J17" si="7">COUNTIF($L9:$U9,"RIT")</f>
        <v>0</v>
      </c>
      <c r="K9" s="56">
        <v>1</v>
      </c>
      <c r="L9" s="11">
        <v>4</v>
      </c>
      <c r="M9" s="11">
        <v>2</v>
      </c>
      <c r="N9" s="11">
        <v>3</v>
      </c>
      <c r="O9" s="11">
        <v>8</v>
      </c>
      <c r="P9" s="11">
        <v>4</v>
      </c>
      <c r="Q9" s="11">
        <v>1</v>
      </c>
      <c r="R9" s="11">
        <v>8</v>
      </c>
      <c r="S9" s="11">
        <v>3</v>
      </c>
      <c r="T9" s="11">
        <v>7</v>
      </c>
      <c r="U9" s="20">
        <v>1</v>
      </c>
      <c r="V9" s="21">
        <f>(COUNTIF(R9:U9,1)*10)+(COUNTIF(R9:U9,2)*6)+(COUNTIF(R9:U9,3)*4)+(COUNTIF(R9:U9,4)*3)+(COUNTIF(R9:U9,5)*2)+COUNTIF(R9:U9,6)+(COUNTIF(L9:P9,1)*10)+(COUNTIF(L9:P9,2)*6)+(COUNTIF(L9:P9,3)*4)+(COUNTIF(L9:P9,4)*3)+(COUNTIF(L9:P9,5)*2)+COUNTIF(L9:P9,6)+7</f>
        <v>37</v>
      </c>
    </row>
    <row r="10" spans="1:22" x14ac:dyDescent="0.25">
      <c r="A10" s="28" t="s">
        <v>9</v>
      </c>
      <c r="B10" s="27" t="s">
        <v>105</v>
      </c>
      <c r="C10" s="56">
        <f t="shared" si="0"/>
        <v>0</v>
      </c>
      <c r="D10" s="56">
        <f t="shared" si="1"/>
        <v>3</v>
      </c>
      <c r="E10" s="56">
        <f t="shared" si="2"/>
        <v>3</v>
      </c>
      <c r="F10" s="56">
        <f t="shared" si="3"/>
        <v>2</v>
      </c>
      <c r="G10" s="56">
        <f t="shared" si="4"/>
        <v>0</v>
      </c>
      <c r="H10" s="56">
        <f t="shared" si="5"/>
        <v>0</v>
      </c>
      <c r="I10" s="56">
        <f t="shared" si="6"/>
        <v>2</v>
      </c>
      <c r="J10" s="56">
        <f t="shared" si="7"/>
        <v>0</v>
      </c>
      <c r="K10" s="56">
        <f t="shared" ref="K10:K17" si="8">LOOKUP(B10,$L$6:$U$6,L10:U10)</f>
        <v>2</v>
      </c>
      <c r="L10" s="11">
        <v>3</v>
      </c>
      <c r="M10" s="11">
        <v>8</v>
      </c>
      <c r="N10" s="11">
        <v>2</v>
      </c>
      <c r="O10" s="11">
        <v>3</v>
      </c>
      <c r="P10" s="11">
        <v>2</v>
      </c>
      <c r="Q10" s="11">
        <v>2</v>
      </c>
      <c r="R10" s="11">
        <v>4</v>
      </c>
      <c r="S10" s="11">
        <v>7</v>
      </c>
      <c r="T10" s="11">
        <v>3</v>
      </c>
      <c r="U10" s="20">
        <v>4</v>
      </c>
      <c r="V10" s="21">
        <f>(COUNTIF(O10:U10,1)*10)+(COUNTIF(O10:U10,2)*6)+(COUNTIF(O10:U10,3)*4)+(COUNTIF(O10:U10,4)*3)+(COUNTIF(O10:U10,5)*2)+COUNTIF(O10:U10,6)+(COUNTIF(L10:M10,1)*10)+(COUNTIF(L10:M10,2)*6)+(COUNTIF(L10:M10,3)*4)+(COUNTIF(L10:M10,4)*3)+(COUNTIF(L10:M10,5)*2)+COUNTIF(L10:M10,6)+5</f>
        <v>35</v>
      </c>
    </row>
    <row r="11" spans="1:22" x14ac:dyDescent="0.25">
      <c r="A11" s="28" t="s">
        <v>10</v>
      </c>
      <c r="B11" s="27" t="s">
        <v>1</v>
      </c>
      <c r="C11" s="56">
        <f t="shared" si="0"/>
        <v>1</v>
      </c>
      <c r="D11" s="56">
        <f t="shared" si="1"/>
        <v>1</v>
      </c>
      <c r="E11" s="56">
        <f t="shared" si="2"/>
        <v>2</v>
      </c>
      <c r="F11" s="56">
        <f t="shared" si="3"/>
        <v>2</v>
      </c>
      <c r="G11" s="56">
        <f t="shared" si="4"/>
        <v>3</v>
      </c>
      <c r="H11" s="56">
        <f t="shared" si="5"/>
        <v>0</v>
      </c>
      <c r="I11" s="56">
        <f t="shared" si="6"/>
        <v>1</v>
      </c>
      <c r="J11" s="56">
        <f t="shared" si="7"/>
        <v>0</v>
      </c>
      <c r="K11" s="56">
        <f t="shared" si="8"/>
        <v>1</v>
      </c>
      <c r="L11" s="11">
        <v>1</v>
      </c>
      <c r="M11" s="11">
        <v>4</v>
      </c>
      <c r="N11" s="11">
        <v>5</v>
      </c>
      <c r="O11" s="11">
        <v>5</v>
      </c>
      <c r="P11" s="11">
        <v>3</v>
      </c>
      <c r="Q11" s="11">
        <v>8</v>
      </c>
      <c r="R11" s="11">
        <v>3</v>
      </c>
      <c r="S11" s="11">
        <v>4</v>
      </c>
      <c r="T11" s="11">
        <v>5</v>
      </c>
      <c r="U11" s="20">
        <v>2</v>
      </c>
      <c r="V11" s="21">
        <f>(COUNTIF(M11:U11,1)*10)+(COUNTIF(M11:U11,2)*6)+(COUNTIF(M11:U11,3)*4)+(COUNTIF(M11:U11,4)*3)+(COUNTIF(M11:U11,5)*2)+COUNTIF(M11:U11,6)+7</f>
        <v>33</v>
      </c>
    </row>
    <row r="12" spans="1:22" x14ac:dyDescent="0.25">
      <c r="A12" s="28" t="s">
        <v>11</v>
      </c>
      <c r="B12" s="27" t="s">
        <v>5</v>
      </c>
      <c r="C12" s="56">
        <f t="shared" si="0"/>
        <v>0</v>
      </c>
      <c r="D12" s="56">
        <f t="shared" si="1"/>
        <v>4</v>
      </c>
      <c r="E12" s="56">
        <f t="shared" si="2"/>
        <v>0</v>
      </c>
      <c r="F12" s="56">
        <f t="shared" si="3"/>
        <v>1</v>
      </c>
      <c r="G12" s="56">
        <f t="shared" si="4"/>
        <v>2</v>
      </c>
      <c r="H12" s="56">
        <f t="shared" si="5"/>
        <v>1</v>
      </c>
      <c r="I12" s="56">
        <f t="shared" si="6"/>
        <v>2</v>
      </c>
      <c r="J12" s="56">
        <f t="shared" si="7"/>
        <v>0</v>
      </c>
      <c r="K12" s="56">
        <f t="shared" si="8"/>
        <v>2</v>
      </c>
      <c r="L12" s="11">
        <v>9</v>
      </c>
      <c r="M12" s="11">
        <v>5</v>
      </c>
      <c r="N12" s="11">
        <v>4</v>
      </c>
      <c r="O12" s="11">
        <v>2</v>
      </c>
      <c r="P12" s="11">
        <v>8</v>
      </c>
      <c r="Q12" s="11">
        <v>6</v>
      </c>
      <c r="R12" s="11">
        <v>2</v>
      </c>
      <c r="S12" s="11">
        <v>2</v>
      </c>
      <c r="T12" s="11">
        <v>2</v>
      </c>
      <c r="U12" s="20">
        <v>5</v>
      </c>
      <c r="V12" s="21">
        <f>(COUNTIF(P12:U12,1)*10)+(COUNTIF(P12:U12,2)*6)+(COUNTIF(P12:U12,3)*4)+(COUNTIF(P12:U12,4)*3)+(COUNTIF(P12:U12,5)*2)+COUNTIF(P12:U12,6)+(COUNTIF(L12:N12,1)*10)+(COUNTIF(L12:N12,2)*6)+(COUNTIF(L12:N12,3)*4)+(COUNTIF(L12:N12,4)*3)+(COUNTIF(L12:N12,5)*2)+COUNTIF(L12:N12,6)+5</f>
        <v>31</v>
      </c>
    </row>
    <row r="13" spans="1:22" x14ac:dyDescent="0.25">
      <c r="A13" s="28" t="s">
        <v>12</v>
      </c>
      <c r="B13" s="27" t="s">
        <v>93</v>
      </c>
      <c r="C13" s="56">
        <f t="shared" si="0"/>
        <v>1</v>
      </c>
      <c r="D13" s="56">
        <f t="shared" si="1"/>
        <v>0</v>
      </c>
      <c r="E13" s="56">
        <f t="shared" si="2"/>
        <v>1</v>
      </c>
      <c r="F13" s="56">
        <f t="shared" si="3"/>
        <v>1</v>
      </c>
      <c r="G13" s="56">
        <f t="shared" si="4"/>
        <v>2</v>
      </c>
      <c r="H13" s="56">
        <f t="shared" si="5"/>
        <v>2</v>
      </c>
      <c r="I13" s="56">
        <f t="shared" si="6"/>
        <v>3</v>
      </c>
      <c r="J13" s="56">
        <f t="shared" si="7"/>
        <v>0</v>
      </c>
      <c r="K13" s="56">
        <f t="shared" si="8"/>
        <v>1</v>
      </c>
      <c r="L13" s="11">
        <v>5</v>
      </c>
      <c r="M13" s="11">
        <v>1</v>
      </c>
      <c r="N13" s="11">
        <v>7</v>
      </c>
      <c r="O13" s="11">
        <v>6</v>
      </c>
      <c r="P13" s="11">
        <v>9</v>
      </c>
      <c r="Q13" s="11">
        <v>3</v>
      </c>
      <c r="R13" s="11">
        <v>5</v>
      </c>
      <c r="S13" s="11">
        <v>9</v>
      </c>
      <c r="T13" s="11">
        <v>4</v>
      </c>
      <c r="U13" s="20">
        <v>6</v>
      </c>
      <c r="V13" s="21">
        <f>(COUNTIF(N13:U13,1)*10)+(COUNTIF(N13:U13,2)*6)+(COUNTIF(N13:U13,3)*4)+(COUNTIF(N13:U13,4)*3)+(COUNTIF(N13:U13,5)*2)+COUNTIF(N13:U13,6)+(COUNTIF(L13,1)*10)+(COUNTIF(L13,2)*6)+(COUNTIF(L13,3)*4)+(COUNTIF(L13,4)*3)+(COUNTIF(L13,5)*2)+COUNTIF(L13,6)+7</f>
        <v>20</v>
      </c>
    </row>
    <row r="14" spans="1:22" x14ac:dyDescent="0.25">
      <c r="A14" s="34" t="s">
        <v>13</v>
      </c>
      <c r="B14" s="32" t="s">
        <v>2</v>
      </c>
      <c r="C14" s="56">
        <f t="shared" si="0"/>
        <v>0</v>
      </c>
      <c r="D14" s="56">
        <f t="shared" si="1"/>
        <v>1</v>
      </c>
      <c r="E14" s="56">
        <f t="shared" si="2"/>
        <v>0</v>
      </c>
      <c r="F14" s="56">
        <f t="shared" si="3"/>
        <v>1</v>
      </c>
      <c r="G14" s="56">
        <f t="shared" si="4"/>
        <v>2</v>
      </c>
      <c r="H14" s="56">
        <f t="shared" si="5"/>
        <v>1</v>
      </c>
      <c r="I14" s="56">
        <f t="shared" si="6"/>
        <v>5</v>
      </c>
      <c r="J14" s="56">
        <f t="shared" si="7"/>
        <v>0</v>
      </c>
      <c r="K14" s="56">
        <f t="shared" si="8"/>
        <v>9</v>
      </c>
      <c r="L14" s="11">
        <v>2</v>
      </c>
      <c r="M14" s="11">
        <v>7</v>
      </c>
      <c r="N14" s="11">
        <v>8</v>
      </c>
      <c r="O14" s="11">
        <v>4</v>
      </c>
      <c r="P14" s="11">
        <v>6</v>
      </c>
      <c r="Q14" s="11">
        <v>5</v>
      </c>
      <c r="R14" s="11">
        <v>7</v>
      </c>
      <c r="S14" s="11">
        <v>5</v>
      </c>
      <c r="T14" s="11">
        <v>8</v>
      </c>
      <c r="U14" s="20">
        <v>9</v>
      </c>
      <c r="V14" s="21">
        <f>(COUNTIF(L14:T14,1)*10)+(COUNTIF(L14:T14,2)*6)+(COUNTIF(L14:T14,3)*4)+(COUNTIF(L14:T14,4)*3)+(COUNTIF(L14:T14,5)*2)+COUNTIF(L14:T14,6)</f>
        <v>14</v>
      </c>
    </row>
    <row r="15" spans="1:22" x14ac:dyDescent="0.25">
      <c r="A15" s="34" t="s">
        <v>16</v>
      </c>
      <c r="B15" s="32" t="s">
        <v>33</v>
      </c>
      <c r="C15" s="56">
        <f t="shared" si="0"/>
        <v>0</v>
      </c>
      <c r="D15" s="56">
        <f t="shared" si="1"/>
        <v>0</v>
      </c>
      <c r="E15" s="56">
        <f t="shared" si="2"/>
        <v>0</v>
      </c>
      <c r="F15" s="56">
        <f t="shared" si="3"/>
        <v>0</v>
      </c>
      <c r="G15" s="56">
        <f t="shared" si="4"/>
        <v>0</v>
      </c>
      <c r="H15" s="56">
        <f t="shared" si="5"/>
        <v>5</v>
      </c>
      <c r="I15" s="56">
        <f t="shared" si="6"/>
        <v>5</v>
      </c>
      <c r="J15" s="56">
        <f t="shared" si="7"/>
        <v>0</v>
      </c>
      <c r="K15" s="56">
        <f t="shared" si="8"/>
        <v>6</v>
      </c>
      <c r="L15" s="11">
        <v>7</v>
      </c>
      <c r="M15" s="11">
        <v>6</v>
      </c>
      <c r="N15" s="11">
        <v>6</v>
      </c>
      <c r="O15" s="11">
        <v>7</v>
      </c>
      <c r="P15" s="11">
        <v>7</v>
      </c>
      <c r="Q15" s="11">
        <v>7</v>
      </c>
      <c r="R15" s="11">
        <v>6</v>
      </c>
      <c r="S15" s="11">
        <v>6</v>
      </c>
      <c r="T15" s="11">
        <v>6</v>
      </c>
      <c r="U15" s="20">
        <v>10</v>
      </c>
      <c r="V15" s="21">
        <f>(COUNTIF(T15:U15,1)*10)+(COUNTIF(T15:U15,2)*6)+(COUNTIF(T15:U15,3)*4)+(COUNTIF(T15:U15,4)*3)+(COUNTIF(T15:U15,5)*2)+COUNTIF(T15:U15,6)+(COUNTIF(L15:R15,1)*10)+(COUNTIF(L15:R15,2)*6)+(COUNTIF(L15:R15,3)*4)+(COUNTIF(L15:R15,4)*3)+(COUNTIF(L15:R15,5)*2)+COUNTIF(L15:R15,6)</f>
        <v>4</v>
      </c>
    </row>
    <row r="16" spans="1:22" x14ac:dyDescent="0.25">
      <c r="A16" s="34" t="s">
        <v>17</v>
      </c>
      <c r="B16" s="27" t="s">
        <v>6</v>
      </c>
      <c r="C16" s="56">
        <f t="shared" si="0"/>
        <v>0</v>
      </c>
      <c r="D16" s="56">
        <f t="shared" si="1"/>
        <v>0</v>
      </c>
      <c r="E16" s="56">
        <f t="shared" si="2"/>
        <v>0</v>
      </c>
      <c r="F16" s="56">
        <f t="shared" si="3"/>
        <v>0</v>
      </c>
      <c r="G16" s="56">
        <f t="shared" si="4"/>
        <v>1</v>
      </c>
      <c r="H16" s="56">
        <f t="shared" si="5"/>
        <v>0</v>
      </c>
      <c r="I16" s="56">
        <f t="shared" si="6"/>
        <v>6</v>
      </c>
      <c r="J16" s="56">
        <f t="shared" si="7"/>
        <v>3</v>
      </c>
      <c r="K16" s="56">
        <f t="shared" si="8"/>
        <v>5</v>
      </c>
      <c r="L16" s="11" t="s">
        <v>54</v>
      </c>
      <c r="M16" s="11">
        <v>10</v>
      </c>
      <c r="N16" s="11">
        <v>10</v>
      </c>
      <c r="O16" s="11">
        <v>9</v>
      </c>
      <c r="P16" s="11">
        <v>5</v>
      </c>
      <c r="Q16" s="11" t="s">
        <v>54</v>
      </c>
      <c r="R16" s="11">
        <v>10</v>
      </c>
      <c r="S16" s="11">
        <v>8</v>
      </c>
      <c r="T16" s="11" t="s">
        <v>54</v>
      </c>
      <c r="U16" s="20">
        <v>7</v>
      </c>
      <c r="V16" s="21">
        <f>(COUNTIF(Q16:U16,1)*10)+(COUNTIF(Q16:U16,2)*6)+(COUNTIF(Q16:U16,3)*4)+(COUNTIF(Q16:U16,4)*3)+(COUNTIF(Q16:U16,5)*2)+COUNTIF(Q16:U16,6)+(COUNTIF(L16:O16,1)*10)+(COUNTIF(L16:O16,2)*6)+(COUNTIF(L16:O16,3)*4)+(COUNTIF(L16:O16,4)*3)+(COUNTIF(L16:O16,5)*2)+COUNTIF(L16:O16,6)+1</f>
        <v>1</v>
      </c>
    </row>
    <row r="17" spans="1:22" x14ac:dyDescent="0.25">
      <c r="A17" s="35" t="s">
        <v>31</v>
      </c>
      <c r="B17" s="33" t="s">
        <v>83</v>
      </c>
      <c r="C17" s="56">
        <f t="shared" si="0"/>
        <v>0</v>
      </c>
      <c r="D17" s="56">
        <f t="shared" si="1"/>
        <v>0</v>
      </c>
      <c r="E17" s="56">
        <f t="shared" si="2"/>
        <v>0</v>
      </c>
      <c r="F17" s="56">
        <f t="shared" si="3"/>
        <v>0</v>
      </c>
      <c r="G17" s="56">
        <f t="shared" si="4"/>
        <v>0</v>
      </c>
      <c r="H17" s="56">
        <f t="shared" si="5"/>
        <v>0</v>
      </c>
      <c r="I17" s="56">
        <f t="shared" si="6"/>
        <v>9</v>
      </c>
      <c r="J17" s="56">
        <f t="shared" si="7"/>
        <v>1</v>
      </c>
      <c r="K17" s="56" t="str">
        <f t="shared" si="8"/>
        <v>RIT</v>
      </c>
      <c r="L17" s="15">
        <v>8</v>
      </c>
      <c r="M17" s="15">
        <v>9</v>
      </c>
      <c r="N17" s="15">
        <v>9</v>
      </c>
      <c r="O17" s="15">
        <v>10</v>
      </c>
      <c r="P17" s="15">
        <v>10</v>
      </c>
      <c r="Q17" s="15">
        <v>9</v>
      </c>
      <c r="R17" s="15">
        <v>9</v>
      </c>
      <c r="S17" s="15">
        <v>10</v>
      </c>
      <c r="T17" s="15" t="s">
        <v>54</v>
      </c>
      <c r="U17" s="22">
        <v>8</v>
      </c>
      <c r="V17" s="5">
        <f>(COUNTIF(U17,1)*10)+(COUNTIF(U17,2)*6)+(COUNTIF(U17,3)*4)+(COUNTIF(U17,4)*3)+(COUNTIF(U17,5)*2)+COUNTIF(U17,6)+(COUNTIF(L17:S17,1)*10)+(COUNTIF(L17:S17,2)*6)+(COUNTIF(L17:S17,3)*4)+(COUNTIF(L17:S17,4)*3)+(COUNTIF(L17:S17,5)*2)+COUNTIF(L17:S17,6)</f>
        <v>0</v>
      </c>
    </row>
    <row r="18" spans="1:22" x14ac:dyDescent="0.25">
      <c r="C18" s="56"/>
      <c r="D18" s="56"/>
      <c r="E18" s="56"/>
      <c r="F18" s="56"/>
      <c r="G18" s="56"/>
      <c r="H18" s="56"/>
      <c r="I18" s="56"/>
      <c r="J18" s="56"/>
      <c r="K18" s="56"/>
    </row>
    <row r="19" spans="1:22" x14ac:dyDescent="0.25">
      <c r="C19" s="49"/>
      <c r="D19" s="49"/>
      <c r="E19" s="49"/>
      <c r="F19" s="49"/>
      <c r="G19" s="49"/>
      <c r="H19" s="49"/>
      <c r="I19" s="49"/>
      <c r="J19" s="49"/>
      <c r="K19" s="49"/>
    </row>
    <row r="20" spans="1:22" x14ac:dyDescent="0.25">
      <c r="C20" s="49"/>
      <c r="D20" s="49"/>
      <c r="E20" s="49"/>
      <c r="F20" s="49"/>
      <c r="G20" s="49"/>
      <c r="H20" s="49"/>
      <c r="I20" s="49"/>
      <c r="J20" s="49"/>
      <c r="K20" s="49"/>
    </row>
    <row r="21" spans="1:22" x14ac:dyDescent="0.25">
      <c r="C21" s="49"/>
      <c r="D21" s="49"/>
      <c r="E21" s="49"/>
      <c r="F21" s="49"/>
      <c r="G21" s="49"/>
      <c r="H21" s="49"/>
      <c r="I21" s="49"/>
      <c r="J21" s="49"/>
      <c r="K21" s="49"/>
    </row>
    <row r="22" spans="1:22" x14ac:dyDescent="0.25">
      <c r="C22" s="49"/>
      <c r="D22" s="49"/>
      <c r="E22" s="49"/>
      <c r="F22" s="49"/>
      <c r="G22" s="49"/>
      <c r="H22" s="49"/>
      <c r="I22" s="49"/>
      <c r="J22" s="49"/>
      <c r="K22" s="49"/>
    </row>
    <row r="23" spans="1:22" x14ac:dyDescent="0.25">
      <c r="C23" s="49"/>
      <c r="D23" s="49"/>
      <c r="E23" s="49"/>
      <c r="F23" s="49"/>
      <c r="G23" s="49"/>
      <c r="H23" s="49"/>
      <c r="I23" s="49"/>
      <c r="J23" s="49"/>
      <c r="K23" s="49"/>
    </row>
    <row r="24" spans="1:22" x14ac:dyDescent="0.25">
      <c r="C24" s="49"/>
      <c r="D24" s="49"/>
      <c r="E24" s="49"/>
      <c r="F24" s="49"/>
      <c r="G24" s="49"/>
      <c r="H24" s="49"/>
      <c r="I24" s="49"/>
      <c r="J24" s="49"/>
      <c r="K24" s="49"/>
    </row>
    <row r="25" spans="1:22" x14ac:dyDescent="0.25">
      <c r="C25" s="49"/>
      <c r="D25" s="49"/>
      <c r="E25" s="49"/>
      <c r="F25" s="49"/>
      <c r="G25" s="49"/>
      <c r="H25" s="49"/>
      <c r="I25" s="49"/>
      <c r="J25" s="49"/>
      <c r="K25" s="49"/>
    </row>
    <row r="26" spans="1:22" x14ac:dyDescent="0.25">
      <c r="C26" s="49"/>
      <c r="D26" s="49"/>
      <c r="E26" s="49"/>
      <c r="F26" s="49"/>
      <c r="G26" s="49"/>
      <c r="H26" s="49"/>
      <c r="I26" s="49"/>
      <c r="J26" s="49"/>
      <c r="K26" s="49"/>
    </row>
    <row r="27" spans="1:22" x14ac:dyDescent="0.25">
      <c r="C27" s="49"/>
      <c r="D27" s="49"/>
      <c r="E27" s="49"/>
      <c r="F27" s="49"/>
      <c r="G27" s="49"/>
      <c r="H27" s="49"/>
      <c r="I27" s="49"/>
      <c r="J27" s="49"/>
      <c r="K27" s="49"/>
    </row>
    <row r="28" spans="1:22" x14ac:dyDescent="0.25">
      <c r="C28" s="49"/>
      <c r="D28" s="49"/>
      <c r="E28" s="49"/>
      <c r="F28" s="49"/>
      <c r="G28" s="49"/>
      <c r="H28" s="49"/>
      <c r="I28" s="49"/>
      <c r="J28" s="49"/>
      <c r="K28" s="49"/>
    </row>
    <row r="29" spans="1:22" x14ac:dyDescent="0.25">
      <c r="C29" s="50"/>
      <c r="D29" s="50"/>
      <c r="E29" s="50"/>
      <c r="F29" s="50"/>
      <c r="G29" s="50"/>
      <c r="H29" s="50"/>
      <c r="I29" s="50"/>
      <c r="J29" s="50"/>
      <c r="K29" s="50"/>
    </row>
  </sheetData>
  <mergeCells count="5">
    <mergeCell ref="A1:V2"/>
    <mergeCell ref="V6:V7"/>
    <mergeCell ref="A6:B7"/>
    <mergeCell ref="A3:V3"/>
    <mergeCell ref="A4:V4"/>
  </mergeCells>
  <pageMargins left="0.7" right="0.7" top="0.75" bottom="0.75" header="0.3" footer="0.3"/>
  <ignoredErrors>
    <ignoredError sqref="V11:V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zoomScale="85" zoomScaleNormal="85" workbookViewId="0">
      <selection activeCell="T21" sqref="T21"/>
    </sheetView>
  </sheetViews>
  <sheetFormatPr defaultRowHeight="15" x14ac:dyDescent="0.25"/>
  <cols>
    <col min="1" max="1" width="3.7109375" customWidth="1"/>
    <col min="2" max="2" width="15.140625" customWidth="1"/>
    <col min="3" max="11" width="3.7109375" hidden="1" customWidth="1"/>
    <col min="12" max="24" width="14.28515625" customWidth="1"/>
  </cols>
  <sheetData>
    <row r="1" spans="1:35" ht="15" customHeight="1" x14ac:dyDescent="0.25">
      <c r="A1" s="125" t="s">
        <v>69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35" ht="15" customHeight="1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ht="15" customHeight="1" x14ac:dyDescent="0.25">
      <c r="A3" s="129" t="s">
        <v>114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1:35" ht="15" customHeight="1" x14ac:dyDescent="0.25">
      <c r="A4" s="129" t="s">
        <v>112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1:35" x14ac:dyDescent="0.25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35" x14ac:dyDescent="0.25">
      <c r="A6" s="126" t="s">
        <v>0</v>
      </c>
      <c r="B6" s="123"/>
      <c r="C6" s="63"/>
      <c r="D6" s="63"/>
      <c r="E6" s="63"/>
      <c r="F6" s="63"/>
      <c r="G6" s="63"/>
      <c r="H6" s="63"/>
      <c r="I6" s="63"/>
      <c r="J6" s="63"/>
      <c r="K6" s="63"/>
      <c r="L6" s="37" t="s">
        <v>37</v>
      </c>
      <c r="M6" s="19" t="s">
        <v>1</v>
      </c>
      <c r="N6" s="19" t="s">
        <v>38</v>
      </c>
      <c r="O6" s="19" t="s">
        <v>105</v>
      </c>
      <c r="P6" s="19" t="s">
        <v>6</v>
      </c>
      <c r="Q6" s="19" t="s">
        <v>5</v>
      </c>
      <c r="R6" s="19" t="s">
        <v>18</v>
      </c>
      <c r="S6" s="19" t="s">
        <v>4</v>
      </c>
      <c r="T6" s="19" t="s">
        <v>216</v>
      </c>
      <c r="U6" s="19" t="s">
        <v>41</v>
      </c>
      <c r="V6" s="19" t="s">
        <v>14</v>
      </c>
      <c r="W6" s="12" t="s">
        <v>2</v>
      </c>
      <c r="X6" s="123" t="s">
        <v>3</v>
      </c>
    </row>
    <row r="7" spans="1:35" x14ac:dyDescent="0.25">
      <c r="A7" s="127"/>
      <c r="B7" s="124"/>
      <c r="C7" s="64"/>
      <c r="D7" s="64"/>
      <c r="E7" s="64"/>
      <c r="F7" s="64"/>
      <c r="G7" s="64"/>
      <c r="H7" s="64"/>
      <c r="I7" s="64"/>
      <c r="J7" s="64"/>
      <c r="K7" s="64"/>
      <c r="L7" s="4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9" t="s">
        <v>81</v>
      </c>
      <c r="X7" s="124"/>
    </row>
    <row r="8" spans="1:35" x14ac:dyDescent="0.25">
      <c r="A8" s="26" t="s">
        <v>7</v>
      </c>
      <c r="B8" s="27" t="s">
        <v>4</v>
      </c>
      <c r="C8" s="56">
        <f>COUNTIF($L8:$W8,1)</f>
        <v>5</v>
      </c>
      <c r="D8" s="56">
        <f>COUNTIF($L8:$W8,2)</f>
        <v>3</v>
      </c>
      <c r="E8" s="56">
        <f>COUNTIF($L8:$W8,3)</f>
        <v>4</v>
      </c>
      <c r="F8" s="56">
        <f>COUNTIF($L8:$W8,4)</f>
        <v>0</v>
      </c>
      <c r="G8" s="56">
        <f>COUNTIF($L8:$W8,5)</f>
        <v>0</v>
      </c>
      <c r="H8" s="56">
        <f>COUNTIF($L8:$W8,6)</f>
        <v>0</v>
      </c>
      <c r="I8" s="56">
        <f>COUNTIF($L8:$W8,"&gt;6")</f>
        <v>0</v>
      </c>
      <c r="J8" s="56">
        <f>COUNTIF($L8:$W8,"RIT")</f>
        <v>0</v>
      </c>
      <c r="K8" s="56">
        <f>LOOKUP(B8,$L$6:$W$6,L8:W8)</f>
        <v>1</v>
      </c>
      <c r="L8" s="10">
        <v>1</v>
      </c>
      <c r="M8" s="11">
        <v>3</v>
      </c>
      <c r="N8" s="11">
        <v>2</v>
      </c>
      <c r="O8" s="11">
        <v>2</v>
      </c>
      <c r="P8" s="11">
        <v>3</v>
      </c>
      <c r="Q8" s="11">
        <v>1</v>
      </c>
      <c r="R8" s="11">
        <v>3</v>
      </c>
      <c r="S8" s="11">
        <v>1</v>
      </c>
      <c r="T8" s="11">
        <v>1</v>
      </c>
      <c r="U8" s="11">
        <v>1</v>
      </c>
      <c r="V8" s="19">
        <v>3</v>
      </c>
      <c r="W8" s="20">
        <v>2</v>
      </c>
      <c r="X8" s="8">
        <f>COUNTIF(L8:W8,1)*10+COUNTIF(L8:W8,2)*6+COUNTIF(L8:W8,3)*4+COUNTIF(L8:W8,4)*3+COUNTIF(L8:W8,5)*2+COUNTIF(L8:W8,6)-IF(AND(LOOKUP(B8,L$6:W$6,L8:W8)=1,LOOKUP(B8,L$6:W$6,L8:W8)&lt;&gt;""),3,IF(AND(LOOKUP(B8,L$6:W$6,L8:W8)&lt;=6,LOOKUP(B8,L$6:W$6,L8:W8)&lt;&gt;""),1,0))</f>
        <v>81</v>
      </c>
    </row>
    <row r="9" spans="1:35" x14ac:dyDescent="0.25">
      <c r="A9" s="28" t="s">
        <v>8</v>
      </c>
      <c r="B9" s="27" t="s">
        <v>105</v>
      </c>
      <c r="C9" s="56">
        <f t="shared" ref="C9:C14" si="0">COUNTIF($L9:$W9,1)</f>
        <v>5</v>
      </c>
      <c r="D9" s="56">
        <f t="shared" ref="D9:D14" si="1">COUNTIF($L9:$W9,2)</f>
        <v>2</v>
      </c>
      <c r="E9" s="56">
        <f t="shared" ref="E9:E14" si="2">COUNTIF($L9:$W9,3)</f>
        <v>3</v>
      </c>
      <c r="F9" s="56">
        <f t="shared" ref="F9:F14" si="3">COUNTIF($L9:$W9,4)</f>
        <v>1</v>
      </c>
      <c r="G9" s="56">
        <f t="shared" ref="G9:G14" si="4">COUNTIF($L9:$W9,5)</f>
        <v>1</v>
      </c>
      <c r="H9" s="56">
        <f t="shared" ref="H9:H14" si="5">COUNTIF($L9:$W9,6)</f>
        <v>0</v>
      </c>
      <c r="I9" s="56">
        <f t="shared" ref="I9:I14" si="6">COUNTIF($L9:$W9,"&gt;6")</f>
        <v>0</v>
      </c>
      <c r="J9" s="56">
        <f t="shared" ref="J9:J14" si="7">COUNTIF($L9:$W9,"RIT")</f>
        <v>0</v>
      </c>
      <c r="K9" s="56">
        <f t="shared" ref="K9:K13" si="8">LOOKUP(B9,$L$6:$W$6,L9:W9)</f>
        <v>1</v>
      </c>
      <c r="L9" s="10">
        <v>3</v>
      </c>
      <c r="M9" s="11">
        <v>4</v>
      </c>
      <c r="N9" s="11">
        <v>1</v>
      </c>
      <c r="O9" s="11">
        <v>1</v>
      </c>
      <c r="P9" s="11">
        <v>1</v>
      </c>
      <c r="Q9" s="11">
        <v>3</v>
      </c>
      <c r="R9" s="11">
        <v>1</v>
      </c>
      <c r="S9" s="11">
        <v>3</v>
      </c>
      <c r="T9" s="11">
        <v>5</v>
      </c>
      <c r="U9" s="11">
        <v>2</v>
      </c>
      <c r="V9" s="11">
        <v>2</v>
      </c>
      <c r="W9" s="20">
        <v>1</v>
      </c>
      <c r="X9" s="6">
        <f t="shared" ref="X9:X14" si="9">COUNTIF(L9:W9,1)*10+COUNTIF(L9:W9,2)*6+COUNTIF(L9:W9,3)*4+COUNTIF(L9:W9,4)*3+COUNTIF(L9:W9,5)*2+COUNTIF(L9:W9,6)-IF(AND(LOOKUP(B9,L$6:W$6,L9:W9)=1,LOOKUP(B9,L$6:W$6,L9:W9)&lt;&gt;""),3,IF(AND(LOOKUP(B9,L$6:W$6,L9:W9)&lt;=6,LOOKUP(B9,L$6:W$6,L9:W9)&lt;&gt;""),1,0))</f>
        <v>76</v>
      </c>
    </row>
    <row r="10" spans="1:35" x14ac:dyDescent="0.25">
      <c r="A10" s="28" t="s">
        <v>9</v>
      </c>
      <c r="B10" s="32" t="s">
        <v>14</v>
      </c>
      <c r="C10" s="56">
        <f t="shared" si="0"/>
        <v>1</v>
      </c>
      <c r="D10" s="56">
        <f t="shared" si="1"/>
        <v>7</v>
      </c>
      <c r="E10" s="56">
        <f t="shared" si="2"/>
        <v>3</v>
      </c>
      <c r="F10" s="56">
        <f t="shared" si="3"/>
        <v>0</v>
      </c>
      <c r="G10" s="56">
        <f t="shared" si="4"/>
        <v>1</v>
      </c>
      <c r="H10" s="56">
        <f t="shared" si="5"/>
        <v>0</v>
      </c>
      <c r="I10" s="56">
        <f t="shared" si="6"/>
        <v>0</v>
      </c>
      <c r="J10" s="56">
        <f t="shared" si="7"/>
        <v>0</v>
      </c>
      <c r="K10" s="56">
        <f t="shared" si="8"/>
        <v>1</v>
      </c>
      <c r="L10" s="10">
        <v>2</v>
      </c>
      <c r="M10" s="11">
        <v>2</v>
      </c>
      <c r="N10" s="11">
        <v>3</v>
      </c>
      <c r="O10" s="11">
        <v>3</v>
      </c>
      <c r="P10" s="11">
        <v>2</v>
      </c>
      <c r="Q10" s="11">
        <v>2</v>
      </c>
      <c r="R10" s="11">
        <v>2</v>
      </c>
      <c r="S10" s="11">
        <v>2</v>
      </c>
      <c r="T10" s="11">
        <v>2</v>
      </c>
      <c r="U10" s="11">
        <v>3</v>
      </c>
      <c r="V10" s="11">
        <v>1</v>
      </c>
      <c r="W10" s="20">
        <v>5</v>
      </c>
      <c r="X10" s="6">
        <f t="shared" si="9"/>
        <v>63</v>
      </c>
    </row>
    <row r="11" spans="1:35" x14ac:dyDescent="0.25">
      <c r="A11" s="28" t="s">
        <v>10</v>
      </c>
      <c r="B11" s="27" t="s">
        <v>1</v>
      </c>
      <c r="C11" s="56">
        <f t="shared" si="0"/>
        <v>1</v>
      </c>
      <c r="D11" s="56">
        <f t="shared" si="1"/>
        <v>0</v>
      </c>
      <c r="E11" s="56">
        <f t="shared" si="2"/>
        <v>2</v>
      </c>
      <c r="F11" s="56">
        <f t="shared" si="3"/>
        <v>4</v>
      </c>
      <c r="G11" s="56">
        <f t="shared" si="4"/>
        <v>3</v>
      </c>
      <c r="H11" s="56">
        <f t="shared" si="5"/>
        <v>2</v>
      </c>
      <c r="I11" s="56">
        <f t="shared" si="6"/>
        <v>0</v>
      </c>
      <c r="J11" s="56">
        <f t="shared" si="7"/>
        <v>0</v>
      </c>
      <c r="K11" s="56">
        <f t="shared" si="8"/>
        <v>1</v>
      </c>
      <c r="L11" s="10">
        <v>5</v>
      </c>
      <c r="M11" s="11">
        <v>1</v>
      </c>
      <c r="N11" s="11">
        <v>6</v>
      </c>
      <c r="O11" s="11">
        <v>5</v>
      </c>
      <c r="P11" s="11">
        <v>4</v>
      </c>
      <c r="Q11" s="11">
        <v>5</v>
      </c>
      <c r="R11" s="11">
        <v>4</v>
      </c>
      <c r="S11" s="11">
        <v>4</v>
      </c>
      <c r="T11" s="11">
        <v>3</v>
      </c>
      <c r="U11" s="11">
        <v>4</v>
      </c>
      <c r="V11" s="11">
        <v>6</v>
      </c>
      <c r="W11" s="20">
        <v>3</v>
      </c>
      <c r="X11" s="21">
        <f t="shared" si="9"/>
        <v>35</v>
      </c>
    </row>
    <row r="12" spans="1:35" x14ac:dyDescent="0.25">
      <c r="A12" s="28" t="s">
        <v>11</v>
      </c>
      <c r="B12" s="27" t="s">
        <v>2</v>
      </c>
      <c r="C12" s="56">
        <f t="shared" si="0"/>
        <v>0</v>
      </c>
      <c r="D12" s="56">
        <f t="shared" si="1"/>
        <v>0</v>
      </c>
      <c r="E12" s="56">
        <f t="shared" si="2"/>
        <v>0</v>
      </c>
      <c r="F12" s="56">
        <f t="shared" si="3"/>
        <v>4</v>
      </c>
      <c r="G12" s="56">
        <f t="shared" si="4"/>
        <v>4</v>
      </c>
      <c r="H12" s="56">
        <f t="shared" si="5"/>
        <v>4</v>
      </c>
      <c r="I12" s="56">
        <f t="shared" si="6"/>
        <v>0</v>
      </c>
      <c r="J12" s="56">
        <f t="shared" si="7"/>
        <v>0</v>
      </c>
      <c r="K12" s="56">
        <f t="shared" si="8"/>
        <v>6</v>
      </c>
      <c r="L12" s="10">
        <v>4</v>
      </c>
      <c r="M12" s="11">
        <v>5</v>
      </c>
      <c r="N12" s="11">
        <v>5</v>
      </c>
      <c r="O12" s="11">
        <v>4</v>
      </c>
      <c r="P12" s="11">
        <v>6</v>
      </c>
      <c r="Q12" s="11">
        <v>6</v>
      </c>
      <c r="R12" s="11">
        <v>5</v>
      </c>
      <c r="S12" s="11">
        <v>6</v>
      </c>
      <c r="T12" s="11">
        <v>4</v>
      </c>
      <c r="U12" s="11">
        <v>5</v>
      </c>
      <c r="V12" s="11">
        <v>4</v>
      </c>
      <c r="W12" s="20">
        <v>6</v>
      </c>
      <c r="X12" s="6">
        <f t="shared" si="9"/>
        <v>23</v>
      </c>
    </row>
    <row r="13" spans="1:35" x14ac:dyDescent="0.25">
      <c r="A13" s="28" t="s">
        <v>12</v>
      </c>
      <c r="B13" s="27" t="s">
        <v>5</v>
      </c>
      <c r="C13" s="56">
        <f t="shared" si="0"/>
        <v>0</v>
      </c>
      <c r="D13" s="56">
        <f t="shared" si="1"/>
        <v>0</v>
      </c>
      <c r="E13" s="56">
        <f t="shared" si="2"/>
        <v>0</v>
      </c>
      <c r="F13" s="56">
        <f t="shared" si="3"/>
        <v>2</v>
      </c>
      <c r="G13" s="56">
        <f t="shared" si="4"/>
        <v>3</v>
      </c>
      <c r="H13" s="56">
        <f t="shared" si="5"/>
        <v>6</v>
      </c>
      <c r="I13" s="56">
        <f t="shared" si="6"/>
        <v>0</v>
      </c>
      <c r="J13" s="56">
        <f t="shared" si="7"/>
        <v>1</v>
      </c>
      <c r="K13" s="56">
        <f t="shared" si="8"/>
        <v>4</v>
      </c>
      <c r="L13" s="10">
        <v>6</v>
      </c>
      <c r="M13" s="11" t="s">
        <v>54</v>
      </c>
      <c r="N13" s="11">
        <v>4</v>
      </c>
      <c r="O13" s="11">
        <v>6</v>
      </c>
      <c r="P13" s="11">
        <v>5</v>
      </c>
      <c r="Q13" s="11">
        <v>4</v>
      </c>
      <c r="R13" s="11">
        <v>6</v>
      </c>
      <c r="S13" s="11">
        <v>5</v>
      </c>
      <c r="T13" s="11">
        <v>6</v>
      </c>
      <c r="U13" s="11">
        <v>6</v>
      </c>
      <c r="V13" s="11">
        <v>5</v>
      </c>
      <c r="W13" s="20">
        <v>6</v>
      </c>
      <c r="X13" s="6">
        <f t="shared" si="9"/>
        <v>17</v>
      </c>
    </row>
    <row r="14" spans="1:35" x14ac:dyDescent="0.25">
      <c r="A14" s="35" t="s">
        <v>13</v>
      </c>
      <c r="B14" s="33" t="s">
        <v>6</v>
      </c>
      <c r="C14" s="56">
        <f t="shared" si="0"/>
        <v>0</v>
      </c>
      <c r="D14" s="56">
        <f t="shared" si="1"/>
        <v>0</v>
      </c>
      <c r="E14" s="56">
        <f t="shared" si="2"/>
        <v>0</v>
      </c>
      <c r="F14" s="56">
        <f t="shared" si="3"/>
        <v>0</v>
      </c>
      <c r="G14" s="56">
        <f t="shared" si="4"/>
        <v>0</v>
      </c>
      <c r="H14" s="56">
        <f t="shared" si="5"/>
        <v>1</v>
      </c>
      <c r="I14" s="56">
        <f t="shared" si="6"/>
        <v>1</v>
      </c>
      <c r="J14" s="56">
        <f t="shared" si="7"/>
        <v>0</v>
      </c>
      <c r="K14" s="56"/>
      <c r="L14" s="14">
        <v>7</v>
      </c>
      <c r="M14" s="15">
        <v>6</v>
      </c>
      <c r="N14" s="15"/>
      <c r="O14" s="15"/>
      <c r="P14" s="15"/>
      <c r="Q14" s="15"/>
      <c r="R14" s="15"/>
      <c r="S14" s="15"/>
      <c r="T14" s="15"/>
      <c r="U14" s="15"/>
      <c r="V14" s="15"/>
      <c r="W14" s="22"/>
      <c r="X14" s="23">
        <f t="shared" si="9"/>
        <v>1</v>
      </c>
    </row>
    <row r="15" spans="1:35" x14ac:dyDescent="0.25">
      <c r="C15" s="56"/>
      <c r="D15" s="56"/>
      <c r="E15" s="56"/>
      <c r="F15" s="56"/>
      <c r="G15" s="56"/>
      <c r="H15" s="56"/>
      <c r="I15" s="56"/>
      <c r="J15" s="56"/>
      <c r="K15" s="56"/>
      <c r="X15" s="25"/>
    </row>
    <row r="16" spans="1:35" x14ac:dyDescent="0.25">
      <c r="C16" s="56"/>
      <c r="D16" s="56"/>
      <c r="E16" s="56"/>
      <c r="F16" s="56"/>
      <c r="G16" s="56"/>
      <c r="H16" s="56"/>
      <c r="I16" s="56"/>
      <c r="J16" s="56"/>
      <c r="K16" s="56"/>
      <c r="X16" s="25"/>
    </row>
    <row r="17" spans="3:24" x14ac:dyDescent="0.25">
      <c r="C17" s="56"/>
      <c r="D17" s="56"/>
      <c r="E17" s="56"/>
      <c r="F17" s="56"/>
      <c r="G17" s="56"/>
      <c r="H17" s="56"/>
      <c r="I17" s="56"/>
      <c r="J17" s="56"/>
      <c r="K17" s="56"/>
      <c r="L17" s="3"/>
      <c r="X17" s="25"/>
    </row>
    <row r="18" spans="3:24" x14ac:dyDescent="0.25">
      <c r="C18" s="56"/>
      <c r="D18" s="56"/>
      <c r="E18" s="56"/>
      <c r="F18" s="56"/>
      <c r="G18" s="56"/>
      <c r="H18" s="56"/>
      <c r="I18" s="56"/>
      <c r="J18" s="56"/>
      <c r="K18" s="56"/>
      <c r="L18" s="3"/>
    </row>
    <row r="19" spans="3:24" x14ac:dyDescent="0.25">
      <c r="C19" s="49"/>
      <c r="D19" s="49"/>
      <c r="E19" s="49"/>
      <c r="F19" s="49"/>
      <c r="G19" s="49"/>
      <c r="H19" s="49"/>
      <c r="I19" s="49"/>
      <c r="J19" s="49"/>
      <c r="K19" s="49"/>
      <c r="L19" s="3"/>
    </row>
    <row r="20" spans="3:24" x14ac:dyDescent="0.25">
      <c r="C20" s="49"/>
      <c r="D20" s="49"/>
      <c r="E20" s="49"/>
      <c r="F20" s="49"/>
      <c r="G20" s="49"/>
      <c r="H20" s="49"/>
      <c r="I20" s="49"/>
      <c r="J20" s="49"/>
      <c r="K20" s="49"/>
      <c r="L20" s="3"/>
    </row>
    <row r="21" spans="3:24" x14ac:dyDescent="0.25">
      <c r="C21" s="49"/>
      <c r="D21" s="49"/>
      <c r="E21" s="49"/>
      <c r="F21" s="49"/>
      <c r="G21" s="49"/>
      <c r="H21" s="49"/>
      <c r="I21" s="49"/>
      <c r="J21" s="49"/>
      <c r="K21" s="49"/>
      <c r="L21" s="3"/>
    </row>
    <row r="22" spans="3:24" x14ac:dyDescent="0.25">
      <c r="C22" s="49"/>
      <c r="D22" s="49"/>
      <c r="E22" s="49"/>
      <c r="F22" s="49"/>
      <c r="G22" s="49"/>
      <c r="H22" s="49"/>
      <c r="I22" s="49"/>
      <c r="J22" s="49"/>
      <c r="K22" s="49"/>
      <c r="L22" s="3"/>
    </row>
    <row r="23" spans="3:24" x14ac:dyDescent="0.25">
      <c r="C23" s="49"/>
      <c r="D23" s="49"/>
      <c r="E23" s="49"/>
      <c r="F23" s="49"/>
      <c r="G23" s="49"/>
      <c r="H23" s="49"/>
      <c r="I23" s="49"/>
      <c r="J23" s="49"/>
      <c r="K23" s="49"/>
      <c r="L23" s="3"/>
    </row>
    <row r="24" spans="3:24" x14ac:dyDescent="0.25">
      <c r="C24" s="49"/>
      <c r="D24" s="49"/>
      <c r="E24" s="49"/>
      <c r="F24" s="49"/>
      <c r="G24" s="49"/>
      <c r="H24" s="49"/>
      <c r="I24" s="49"/>
      <c r="J24" s="49"/>
      <c r="K24" s="49"/>
      <c r="L24" s="3"/>
    </row>
    <row r="25" spans="3:24" x14ac:dyDescent="0.25">
      <c r="C25" s="49"/>
      <c r="D25" s="49"/>
      <c r="E25" s="49"/>
      <c r="F25" s="49"/>
      <c r="G25" s="49"/>
      <c r="H25" s="49"/>
      <c r="I25" s="49"/>
      <c r="J25" s="49"/>
      <c r="K25" s="49"/>
      <c r="L25" s="3"/>
    </row>
    <row r="26" spans="3:24" x14ac:dyDescent="0.25">
      <c r="C26" s="49"/>
      <c r="D26" s="49"/>
      <c r="E26" s="49"/>
      <c r="F26" s="49"/>
      <c r="G26" s="49"/>
      <c r="H26" s="49"/>
      <c r="I26" s="49"/>
      <c r="J26" s="49"/>
      <c r="K26" s="49"/>
      <c r="L26" s="3"/>
    </row>
    <row r="27" spans="3:24" x14ac:dyDescent="0.25">
      <c r="C27" s="49"/>
      <c r="D27" s="49"/>
      <c r="E27" s="49"/>
      <c r="F27" s="49"/>
      <c r="G27" s="49"/>
      <c r="H27" s="49"/>
      <c r="I27" s="49"/>
      <c r="J27" s="49"/>
      <c r="K27" s="49"/>
      <c r="L27" s="3"/>
    </row>
    <row r="28" spans="3:24" x14ac:dyDescent="0.25">
      <c r="C28" s="49"/>
      <c r="D28" s="49"/>
      <c r="E28" s="49"/>
      <c r="F28" s="49"/>
      <c r="G28" s="49"/>
      <c r="H28" s="49"/>
      <c r="I28" s="49"/>
      <c r="J28" s="49"/>
      <c r="K28" s="49"/>
      <c r="L28" s="3"/>
    </row>
    <row r="29" spans="3:24" x14ac:dyDescent="0.25">
      <c r="C29" s="50"/>
      <c r="D29" s="50"/>
      <c r="E29" s="50"/>
      <c r="F29" s="50"/>
      <c r="G29" s="50"/>
      <c r="H29" s="50"/>
      <c r="I29" s="50"/>
      <c r="J29" s="50"/>
      <c r="K29" s="50"/>
    </row>
  </sheetData>
  <mergeCells count="5">
    <mergeCell ref="X6:X7"/>
    <mergeCell ref="A1:X2"/>
    <mergeCell ref="A6:B7"/>
    <mergeCell ref="A3:X3"/>
    <mergeCell ref="A4:X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zoomScale="85" zoomScaleNormal="85" workbookViewId="0">
      <selection activeCell="O21" sqref="O21"/>
    </sheetView>
  </sheetViews>
  <sheetFormatPr defaultRowHeight="15" x14ac:dyDescent="0.25"/>
  <cols>
    <col min="1" max="1" width="3.7109375" customWidth="1"/>
    <col min="2" max="2" width="15.140625" customWidth="1"/>
    <col min="3" max="11" width="3.7109375" hidden="1" customWidth="1"/>
    <col min="12" max="24" width="14.28515625" customWidth="1"/>
  </cols>
  <sheetData>
    <row r="1" spans="1:24" ht="15" customHeight="1" x14ac:dyDescent="0.25">
      <c r="A1" s="125" t="s">
        <v>36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</row>
    <row r="2" spans="1:24" ht="15" customHeight="1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</row>
    <row r="3" spans="1:24" ht="15" customHeight="1" x14ac:dyDescent="0.25">
      <c r="A3" s="129" t="s">
        <v>113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</row>
    <row r="4" spans="1:24" ht="15" customHeight="1" x14ac:dyDescent="0.25">
      <c r="A4" s="129" t="s">
        <v>112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</row>
    <row r="5" spans="1:24" x14ac:dyDescent="0.25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4" x14ac:dyDescent="0.25">
      <c r="A6" s="126" t="s">
        <v>0</v>
      </c>
      <c r="B6" s="123"/>
      <c r="C6" s="63"/>
      <c r="D6" s="63"/>
      <c r="E6" s="63"/>
      <c r="F6" s="63"/>
      <c r="G6" s="63"/>
      <c r="H6" s="63"/>
      <c r="I6" s="63"/>
      <c r="J6" s="63"/>
      <c r="K6" s="63"/>
      <c r="L6" s="37" t="s">
        <v>37</v>
      </c>
      <c r="M6" s="19" t="s">
        <v>1</v>
      </c>
      <c r="N6" s="19" t="s">
        <v>15</v>
      </c>
      <c r="O6" s="19" t="s">
        <v>38</v>
      </c>
      <c r="P6" s="19" t="s">
        <v>105</v>
      </c>
      <c r="Q6" s="19" t="s">
        <v>6</v>
      </c>
      <c r="R6" s="19" t="s">
        <v>5</v>
      </c>
      <c r="S6" s="19" t="s">
        <v>4</v>
      </c>
      <c r="T6" s="19" t="s">
        <v>40</v>
      </c>
      <c r="U6" s="19" t="s">
        <v>41</v>
      </c>
      <c r="V6" s="19" t="s">
        <v>14</v>
      </c>
      <c r="W6" s="12" t="s">
        <v>2</v>
      </c>
      <c r="X6" s="123" t="s">
        <v>3</v>
      </c>
    </row>
    <row r="7" spans="1:24" x14ac:dyDescent="0.25">
      <c r="A7" s="127"/>
      <c r="B7" s="124"/>
      <c r="C7" s="64"/>
      <c r="D7" s="64"/>
      <c r="E7" s="64"/>
      <c r="F7" s="64"/>
      <c r="G7" s="64"/>
      <c r="H7" s="64"/>
      <c r="I7" s="64"/>
      <c r="J7" s="64"/>
      <c r="K7" s="64"/>
      <c r="L7" s="4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  <c r="T7" s="2" t="s">
        <v>50</v>
      </c>
      <c r="U7" s="2" t="s">
        <v>51</v>
      </c>
      <c r="V7" s="2" t="s">
        <v>52</v>
      </c>
      <c r="W7" s="9" t="s">
        <v>53</v>
      </c>
      <c r="X7" s="124"/>
    </row>
    <row r="8" spans="1:24" x14ac:dyDescent="0.25">
      <c r="A8" s="26" t="s">
        <v>7</v>
      </c>
      <c r="B8" s="27" t="s">
        <v>105</v>
      </c>
      <c r="C8" s="56">
        <f>COUNTIF($L8:$W8,1)</f>
        <v>4</v>
      </c>
      <c r="D8" s="56">
        <f>COUNTIF($L8:$W8,2)</f>
        <v>4</v>
      </c>
      <c r="E8" s="56">
        <f>COUNTIF($L8:$W8,3)</f>
        <v>1</v>
      </c>
      <c r="F8" s="56">
        <f>COUNTIF($L8:$W8,4)</f>
        <v>0</v>
      </c>
      <c r="G8" s="56">
        <f>COUNTIF($L8:$W8,5)</f>
        <v>1</v>
      </c>
      <c r="H8" s="56">
        <f>COUNTIF($L8:$W8,6)</f>
        <v>1</v>
      </c>
      <c r="I8" s="56">
        <f>COUNTIF($L8:$W8,"&gt;6")</f>
        <v>1</v>
      </c>
      <c r="J8" s="56">
        <f>COUNTIF($L8:$W8,"RIT")</f>
        <v>0</v>
      </c>
      <c r="K8" s="56">
        <f>LOOKUP(B8,$L$6:$W$6,L8:W8)</f>
        <v>1</v>
      </c>
      <c r="L8" s="10">
        <v>2</v>
      </c>
      <c r="M8" s="11">
        <v>6</v>
      </c>
      <c r="N8" s="11">
        <v>1</v>
      </c>
      <c r="O8" s="11">
        <v>1</v>
      </c>
      <c r="P8" s="11">
        <v>1</v>
      </c>
      <c r="Q8" s="11">
        <v>2</v>
      </c>
      <c r="R8" s="11">
        <v>1</v>
      </c>
      <c r="S8" s="11">
        <v>2</v>
      </c>
      <c r="T8" s="11">
        <v>5</v>
      </c>
      <c r="U8" s="11">
        <v>3</v>
      </c>
      <c r="V8" s="11">
        <v>2</v>
      </c>
      <c r="W8" s="12">
        <v>7</v>
      </c>
      <c r="X8" s="13">
        <f t="shared" ref="X8" si="0">COUNTIF(L8:W8,1)*10+COUNTIF(L8:W8,2)*6+COUNTIF(L8:W8,3)*4+COUNTIF(L8:W8,4)*3+COUNTIF(L8:W8,5)*2+COUNTIF(L8:W8,6)-IF(AND(LOOKUP(B8,L$6:W$6,L8:W8)=1,LOOKUP(B8,L$6:W$6,L8:W8)&lt;&gt;""),3,IF(AND(LOOKUP(B8,L$6:W$6,L8:W8)&lt;=6,LOOKUP(B8,L$6:W$6,L8:W8)&lt;&gt;""),1,0))</f>
        <v>68</v>
      </c>
    </row>
    <row r="9" spans="1:24" x14ac:dyDescent="0.25">
      <c r="A9" s="28" t="s">
        <v>8</v>
      </c>
      <c r="B9" s="27" t="s">
        <v>14</v>
      </c>
      <c r="C9" s="56">
        <f t="shared" ref="C9:C17" si="1">COUNTIF($L9:$W9,1)</f>
        <v>3</v>
      </c>
      <c r="D9" s="56">
        <f t="shared" ref="D9:D17" si="2">COUNTIF($L9:$W9,2)</f>
        <v>3</v>
      </c>
      <c r="E9" s="56">
        <f t="shared" ref="E9:E17" si="3">COUNTIF($L9:$W9,3)</f>
        <v>4</v>
      </c>
      <c r="F9" s="56">
        <f t="shared" ref="F9:F17" si="4">COUNTIF($L9:$W9,4)</f>
        <v>0</v>
      </c>
      <c r="G9" s="56">
        <f t="shared" ref="G9:G17" si="5">COUNTIF($L9:$W9,5)</f>
        <v>0</v>
      </c>
      <c r="H9" s="56">
        <f t="shared" ref="H9:H17" si="6">COUNTIF($L9:$W9,6)</f>
        <v>1</v>
      </c>
      <c r="I9" s="56">
        <f t="shared" ref="I9:I17" si="7">COUNTIF($L9:$W9,"&gt;6")</f>
        <v>0</v>
      </c>
      <c r="J9" s="56">
        <f t="shared" ref="J9:J17" si="8">COUNTIF($L9:$W9,"RIT")</f>
        <v>1</v>
      </c>
      <c r="K9" s="56">
        <f t="shared" ref="K9:K17" si="9">LOOKUP(B9,$L$6:$W$6,L9:W9)</f>
        <v>1</v>
      </c>
      <c r="L9" s="10">
        <v>1</v>
      </c>
      <c r="M9" s="11">
        <v>2</v>
      </c>
      <c r="N9" s="11" t="s">
        <v>54</v>
      </c>
      <c r="O9" s="11">
        <v>6</v>
      </c>
      <c r="P9" s="11">
        <v>3</v>
      </c>
      <c r="Q9" s="11">
        <v>3</v>
      </c>
      <c r="R9" s="11">
        <v>2</v>
      </c>
      <c r="S9" s="11">
        <v>3</v>
      </c>
      <c r="T9" s="11">
        <v>1</v>
      </c>
      <c r="U9" s="11">
        <v>2</v>
      </c>
      <c r="V9" s="11">
        <v>1</v>
      </c>
      <c r="W9" s="11">
        <v>3</v>
      </c>
      <c r="X9" s="6">
        <f t="shared" ref="X9:X17" si="10">COUNTIF(L9:W9,1)*10+COUNTIF(L9:W9,2)*6+COUNTIF(L9:W9,3)*4+COUNTIF(L9:W9,4)*3+COUNTIF(L9:W9,5)*2+COUNTIF(L9:W9,6)-IF(AND(LOOKUP(B9,L$6:W$6,L9:W9)=1,LOOKUP(B9,L$6:W$6,L9:W9)&lt;&gt;""),3,IF(AND(LOOKUP(B9,L$6:W$6,L9:W9)&lt;=6,LOOKUP(B9,L$6:W$6,L9:W9)&lt;&gt;""),1,0))</f>
        <v>62</v>
      </c>
    </row>
    <row r="10" spans="1:24" x14ac:dyDescent="0.25">
      <c r="A10" s="28" t="s">
        <v>9</v>
      </c>
      <c r="B10" s="27" t="s">
        <v>4</v>
      </c>
      <c r="C10" s="56">
        <f t="shared" si="1"/>
        <v>2</v>
      </c>
      <c r="D10" s="56">
        <f t="shared" si="2"/>
        <v>2</v>
      </c>
      <c r="E10" s="56">
        <f t="shared" si="3"/>
        <v>3</v>
      </c>
      <c r="F10" s="56">
        <f t="shared" si="4"/>
        <v>3</v>
      </c>
      <c r="G10" s="56">
        <f t="shared" si="5"/>
        <v>2</v>
      </c>
      <c r="H10" s="56">
        <f t="shared" si="6"/>
        <v>0</v>
      </c>
      <c r="I10" s="56">
        <f t="shared" si="7"/>
        <v>0</v>
      </c>
      <c r="J10" s="56">
        <f t="shared" si="8"/>
        <v>0</v>
      </c>
      <c r="K10" s="56">
        <f t="shared" si="9"/>
        <v>1</v>
      </c>
      <c r="L10" s="10">
        <v>5</v>
      </c>
      <c r="M10" s="11">
        <v>3</v>
      </c>
      <c r="N10" s="11">
        <v>4</v>
      </c>
      <c r="O10" s="11">
        <v>3</v>
      </c>
      <c r="P10" s="11">
        <v>4</v>
      </c>
      <c r="Q10" s="11">
        <v>5</v>
      </c>
      <c r="R10" s="11">
        <v>3</v>
      </c>
      <c r="S10" s="11">
        <v>1</v>
      </c>
      <c r="T10" s="11">
        <v>2</v>
      </c>
      <c r="U10" s="11">
        <v>1</v>
      </c>
      <c r="V10" s="11">
        <v>4</v>
      </c>
      <c r="W10" s="11">
        <v>2</v>
      </c>
      <c r="X10" s="6">
        <f t="shared" si="10"/>
        <v>54</v>
      </c>
    </row>
    <row r="11" spans="1:24" x14ac:dyDescent="0.25">
      <c r="A11" s="28" t="s">
        <v>10</v>
      </c>
      <c r="B11" s="27" t="s">
        <v>40</v>
      </c>
      <c r="C11" s="56">
        <f t="shared" si="1"/>
        <v>1</v>
      </c>
      <c r="D11" s="56">
        <f t="shared" si="2"/>
        <v>3</v>
      </c>
      <c r="E11" s="56">
        <f t="shared" si="3"/>
        <v>2</v>
      </c>
      <c r="F11" s="56">
        <f t="shared" si="4"/>
        <v>3</v>
      </c>
      <c r="G11" s="56">
        <f t="shared" si="5"/>
        <v>1</v>
      </c>
      <c r="H11" s="56">
        <f t="shared" si="6"/>
        <v>0</v>
      </c>
      <c r="I11" s="56">
        <f t="shared" si="7"/>
        <v>2</v>
      </c>
      <c r="J11" s="56">
        <f t="shared" si="8"/>
        <v>0</v>
      </c>
      <c r="K11" s="56">
        <f t="shared" si="9"/>
        <v>8</v>
      </c>
      <c r="L11" s="10">
        <v>3</v>
      </c>
      <c r="M11" s="11">
        <v>8</v>
      </c>
      <c r="N11" s="11">
        <v>2</v>
      </c>
      <c r="O11" s="11">
        <v>2</v>
      </c>
      <c r="P11" s="11">
        <v>2</v>
      </c>
      <c r="Q11" s="11">
        <v>4</v>
      </c>
      <c r="R11" s="11">
        <v>4</v>
      </c>
      <c r="S11" s="11">
        <v>5</v>
      </c>
      <c r="T11" s="11">
        <v>8</v>
      </c>
      <c r="U11" s="11">
        <v>4</v>
      </c>
      <c r="V11" s="11">
        <v>3</v>
      </c>
      <c r="W11" s="11">
        <v>1</v>
      </c>
      <c r="X11" s="6">
        <f t="shared" si="10"/>
        <v>47</v>
      </c>
    </row>
    <row r="12" spans="1:24" x14ac:dyDescent="0.25">
      <c r="A12" s="28" t="s">
        <v>11</v>
      </c>
      <c r="B12" s="27" t="s">
        <v>5</v>
      </c>
      <c r="C12" s="56">
        <f t="shared" si="1"/>
        <v>0</v>
      </c>
      <c r="D12" s="56">
        <f t="shared" si="2"/>
        <v>0</v>
      </c>
      <c r="E12" s="56">
        <f t="shared" si="3"/>
        <v>0</v>
      </c>
      <c r="F12" s="56">
        <f t="shared" si="4"/>
        <v>2</v>
      </c>
      <c r="G12" s="56">
        <f t="shared" si="5"/>
        <v>4</v>
      </c>
      <c r="H12" s="56">
        <f t="shared" si="6"/>
        <v>1</v>
      </c>
      <c r="I12" s="56">
        <f t="shared" si="7"/>
        <v>4</v>
      </c>
      <c r="J12" s="56">
        <f t="shared" si="8"/>
        <v>1</v>
      </c>
      <c r="K12" s="56">
        <f t="shared" si="9"/>
        <v>5</v>
      </c>
      <c r="L12" s="10">
        <v>4</v>
      </c>
      <c r="M12" s="11">
        <v>7</v>
      </c>
      <c r="N12" s="11">
        <v>8</v>
      </c>
      <c r="O12" s="11">
        <v>7</v>
      </c>
      <c r="P12" s="11">
        <v>5</v>
      </c>
      <c r="Q12" s="11">
        <v>6</v>
      </c>
      <c r="R12" s="11">
        <v>5</v>
      </c>
      <c r="S12" s="11">
        <v>4</v>
      </c>
      <c r="T12" s="11">
        <v>7</v>
      </c>
      <c r="U12" s="11">
        <v>5</v>
      </c>
      <c r="V12" s="11">
        <v>5</v>
      </c>
      <c r="W12" s="11" t="s">
        <v>54</v>
      </c>
      <c r="X12" s="6">
        <f t="shared" si="10"/>
        <v>14</v>
      </c>
    </row>
    <row r="13" spans="1:24" x14ac:dyDescent="0.25">
      <c r="A13" s="28" t="s">
        <v>12</v>
      </c>
      <c r="B13" s="27" t="s">
        <v>6</v>
      </c>
      <c r="C13" s="56">
        <f t="shared" si="1"/>
        <v>1</v>
      </c>
      <c r="D13" s="56">
        <f t="shared" si="2"/>
        <v>0</v>
      </c>
      <c r="E13" s="56">
        <f t="shared" si="3"/>
        <v>0</v>
      </c>
      <c r="F13" s="56">
        <f t="shared" si="4"/>
        <v>0</v>
      </c>
      <c r="G13" s="56">
        <f t="shared" si="5"/>
        <v>2</v>
      </c>
      <c r="H13" s="56">
        <f t="shared" si="6"/>
        <v>2</v>
      </c>
      <c r="I13" s="56">
        <f t="shared" si="7"/>
        <v>4</v>
      </c>
      <c r="J13" s="56">
        <f t="shared" si="8"/>
        <v>3</v>
      </c>
      <c r="K13" s="56">
        <f t="shared" si="9"/>
        <v>1</v>
      </c>
      <c r="L13" s="10" t="s">
        <v>54</v>
      </c>
      <c r="M13" s="11">
        <v>9</v>
      </c>
      <c r="N13" s="11">
        <v>5</v>
      </c>
      <c r="O13" s="11">
        <v>5</v>
      </c>
      <c r="P13" s="11">
        <v>7</v>
      </c>
      <c r="Q13" s="11">
        <v>1</v>
      </c>
      <c r="R13" s="11">
        <v>8</v>
      </c>
      <c r="S13" s="11" t="s">
        <v>54</v>
      </c>
      <c r="T13" s="11">
        <v>6</v>
      </c>
      <c r="U13" s="11">
        <v>6</v>
      </c>
      <c r="V13" s="11">
        <v>7</v>
      </c>
      <c r="W13" s="11" t="s">
        <v>54</v>
      </c>
      <c r="X13" s="6">
        <f t="shared" si="10"/>
        <v>13</v>
      </c>
    </row>
    <row r="14" spans="1:24" x14ac:dyDescent="0.25">
      <c r="A14" s="28" t="s">
        <v>13</v>
      </c>
      <c r="B14" s="27" t="s">
        <v>1</v>
      </c>
      <c r="C14" s="56">
        <f t="shared" si="1"/>
        <v>1</v>
      </c>
      <c r="D14" s="56">
        <f t="shared" si="2"/>
        <v>0</v>
      </c>
      <c r="E14" s="56">
        <f t="shared" si="3"/>
        <v>1</v>
      </c>
      <c r="F14" s="56">
        <f t="shared" si="4"/>
        <v>0</v>
      </c>
      <c r="G14" s="56">
        <f t="shared" si="5"/>
        <v>0</v>
      </c>
      <c r="H14" s="56">
        <f t="shared" si="6"/>
        <v>1</v>
      </c>
      <c r="I14" s="56">
        <f t="shared" si="7"/>
        <v>2</v>
      </c>
      <c r="J14" s="56">
        <f t="shared" si="8"/>
        <v>7</v>
      </c>
      <c r="K14" s="56">
        <f t="shared" si="9"/>
        <v>1</v>
      </c>
      <c r="L14" s="10">
        <v>7</v>
      </c>
      <c r="M14" s="11">
        <v>1</v>
      </c>
      <c r="N14" s="11">
        <v>6</v>
      </c>
      <c r="O14" s="11" t="s">
        <v>54</v>
      </c>
      <c r="P14" s="11">
        <v>8</v>
      </c>
      <c r="Q14" s="11" t="s">
        <v>54</v>
      </c>
      <c r="R14" s="11" t="s">
        <v>54</v>
      </c>
      <c r="S14" s="11" t="s">
        <v>54</v>
      </c>
      <c r="T14" s="11">
        <v>3</v>
      </c>
      <c r="U14" s="11" t="s">
        <v>54</v>
      </c>
      <c r="V14" s="11" t="s">
        <v>54</v>
      </c>
      <c r="W14" s="11" t="s">
        <v>54</v>
      </c>
      <c r="X14" s="6">
        <f t="shared" si="10"/>
        <v>12</v>
      </c>
    </row>
    <row r="15" spans="1:24" x14ac:dyDescent="0.25">
      <c r="A15" s="28" t="s">
        <v>16</v>
      </c>
      <c r="B15" s="27" t="s">
        <v>2</v>
      </c>
      <c r="C15" s="56">
        <f t="shared" si="1"/>
        <v>0</v>
      </c>
      <c r="D15" s="56">
        <f t="shared" si="2"/>
        <v>0</v>
      </c>
      <c r="E15" s="56">
        <f t="shared" si="3"/>
        <v>0</v>
      </c>
      <c r="F15" s="56">
        <f t="shared" si="4"/>
        <v>3</v>
      </c>
      <c r="G15" s="56">
        <f t="shared" si="5"/>
        <v>0</v>
      </c>
      <c r="H15" s="56">
        <f t="shared" si="6"/>
        <v>3</v>
      </c>
      <c r="I15" s="56">
        <f t="shared" si="7"/>
        <v>6</v>
      </c>
      <c r="J15" s="56">
        <f t="shared" si="8"/>
        <v>0</v>
      </c>
      <c r="K15" s="56">
        <f t="shared" si="9"/>
        <v>4</v>
      </c>
      <c r="L15" s="10">
        <v>6</v>
      </c>
      <c r="M15" s="11">
        <v>4</v>
      </c>
      <c r="N15" s="11">
        <v>7</v>
      </c>
      <c r="O15" s="11">
        <v>4</v>
      </c>
      <c r="P15" s="11">
        <v>6</v>
      </c>
      <c r="Q15" s="11">
        <v>7</v>
      </c>
      <c r="R15" s="11">
        <v>6</v>
      </c>
      <c r="S15" s="11">
        <v>7</v>
      </c>
      <c r="T15" s="11">
        <v>9</v>
      </c>
      <c r="U15" s="11">
        <v>7</v>
      </c>
      <c r="V15" s="11">
        <v>8</v>
      </c>
      <c r="W15" s="11">
        <v>4</v>
      </c>
      <c r="X15" s="6">
        <f t="shared" si="10"/>
        <v>11</v>
      </c>
    </row>
    <row r="16" spans="1:24" x14ac:dyDescent="0.25">
      <c r="A16" s="28" t="s">
        <v>17</v>
      </c>
      <c r="B16" s="32" t="s">
        <v>15</v>
      </c>
      <c r="C16" s="56">
        <f t="shared" si="1"/>
        <v>0</v>
      </c>
      <c r="D16" s="56">
        <f t="shared" si="2"/>
        <v>0</v>
      </c>
      <c r="E16" s="56">
        <f t="shared" si="3"/>
        <v>1</v>
      </c>
      <c r="F16" s="56">
        <f t="shared" si="4"/>
        <v>1</v>
      </c>
      <c r="G16" s="56">
        <f t="shared" si="5"/>
        <v>1</v>
      </c>
      <c r="H16" s="56">
        <f t="shared" si="6"/>
        <v>2</v>
      </c>
      <c r="I16" s="56">
        <f t="shared" si="7"/>
        <v>6</v>
      </c>
      <c r="J16" s="56">
        <f t="shared" si="8"/>
        <v>1</v>
      </c>
      <c r="K16" s="56">
        <f t="shared" si="9"/>
        <v>3</v>
      </c>
      <c r="L16" s="10">
        <v>8</v>
      </c>
      <c r="M16" s="11">
        <v>10</v>
      </c>
      <c r="N16" s="11">
        <v>3</v>
      </c>
      <c r="O16" s="11" t="s">
        <v>54</v>
      </c>
      <c r="P16" s="11">
        <v>9</v>
      </c>
      <c r="Q16" s="11">
        <v>8</v>
      </c>
      <c r="R16" s="11">
        <v>7</v>
      </c>
      <c r="S16" s="11">
        <v>6</v>
      </c>
      <c r="T16" s="11">
        <v>4</v>
      </c>
      <c r="U16" s="11">
        <v>8</v>
      </c>
      <c r="V16" s="11">
        <v>6</v>
      </c>
      <c r="W16" s="11">
        <v>5</v>
      </c>
      <c r="X16" s="6">
        <f t="shared" si="10"/>
        <v>10</v>
      </c>
    </row>
    <row r="17" spans="1:24" x14ac:dyDescent="0.25">
      <c r="A17" s="29" t="s">
        <v>31</v>
      </c>
      <c r="B17" s="30" t="s">
        <v>37</v>
      </c>
      <c r="C17" s="56">
        <f t="shared" si="1"/>
        <v>0</v>
      </c>
      <c r="D17" s="56">
        <f t="shared" si="2"/>
        <v>0</v>
      </c>
      <c r="E17" s="56">
        <f t="shared" si="3"/>
        <v>0</v>
      </c>
      <c r="F17" s="56">
        <f t="shared" si="4"/>
        <v>0</v>
      </c>
      <c r="G17" s="56">
        <f t="shared" si="5"/>
        <v>1</v>
      </c>
      <c r="H17" s="56">
        <f t="shared" si="6"/>
        <v>0</v>
      </c>
      <c r="I17" s="56">
        <f t="shared" si="7"/>
        <v>0</v>
      </c>
      <c r="J17" s="56">
        <f t="shared" si="8"/>
        <v>3</v>
      </c>
      <c r="K17" s="56" t="str">
        <f t="shared" si="9"/>
        <v>RIT</v>
      </c>
      <c r="L17" s="14" t="s">
        <v>54</v>
      </c>
      <c r="M17" s="15">
        <v>5</v>
      </c>
      <c r="N17" s="15" t="s">
        <v>54</v>
      </c>
      <c r="O17" s="15" t="s">
        <v>54</v>
      </c>
      <c r="P17" s="15"/>
      <c r="Q17" s="15"/>
      <c r="R17" s="15"/>
      <c r="S17" s="15"/>
      <c r="T17" s="15"/>
      <c r="U17" s="15"/>
      <c r="V17" s="15"/>
      <c r="W17" s="15"/>
      <c r="X17" s="5">
        <f t="shared" si="10"/>
        <v>2</v>
      </c>
    </row>
    <row r="18" spans="1:24" x14ac:dyDescent="0.25">
      <c r="C18" s="56"/>
      <c r="D18" s="56"/>
      <c r="E18" s="56"/>
      <c r="F18" s="56"/>
      <c r="G18" s="56"/>
      <c r="H18" s="56"/>
      <c r="I18" s="56"/>
      <c r="J18" s="56"/>
      <c r="K18" s="56"/>
    </row>
    <row r="19" spans="1:24" x14ac:dyDescent="0.25">
      <c r="C19" s="49"/>
      <c r="D19" s="49"/>
      <c r="E19" s="49"/>
      <c r="F19" s="49"/>
      <c r="G19" s="49"/>
      <c r="H19" s="49"/>
      <c r="I19" s="49"/>
      <c r="J19" s="49"/>
      <c r="K19" s="49"/>
    </row>
    <row r="20" spans="1:24" x14ac:dyDescent="0.25">
      <c r="C20" s="49"/>
      <c r="D20" s="49"/>
      <c r="E20" s="49"/>
      <c r="F20" s="49"/>
      <c r="G20" s="49"/>
      <c r="H20" s="49"/>
      <c r="I20" s="49"/>
      <c r="J20" s="49"/>
      <c r="K20" s="49"/>
      <c r="L20" s="3"/>
    </row>
    <row r="21" spans="1:24" x14ac:dyDescent="0.25">
      <c r="C21" s="49"/>
      <c r="D21" s="49"/>
      <c r="E21" s="49"/>
      <c r="F21" s="49"/>
      <c r="G21" s="49"/>
      <c r="H21" s="49"/>
      <c r="I21" s="49"/>
      <c r="J21" s="49"/>
      <c r="K21" s="49"/>
      <c r="L21" s="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x14ac:dyDescent="0.25">
      <c r="C22" s="49"/>
      <c r="D22" s="49"/>
      <c r="E22" s="49"/>
      <c r="F22" s="49"/>
      <c r="G22" s="49"/>
      <c r="H22" s="49"/>
      <c r="I22" s="49"/>
      <c r="J22" s="49"/>
      <c r="K22" s="49"/>
      <c r="L22" s="7"/>
      <c r="M22" s="16"/>
      <c r="N22" s="16"/>
      <c r="O22" s="16"/>
      <c r="P22" s="16"/>
      <c r="Q22" s="16"/>
      <c r="R22" s="16"/>
      <c r="S22" s="17"/>
      <c r="T22" s="16"/>
      <c r="U22" s="16"/>
      <c r="V22" s="16"/>
      <c r="W22" s="16"/>
      <c r="X22" s="16"/>
    </row>
    <row r="23" spans="1:24" x14ac:dyDescent="0.25">
      <c r="C23" s="49"/>
      <c r="D23" s="49"/>
      <c r="E23" s="49"/>
      <c r="F23" s="49"/>
      <c r="G23" s="49"/>
      <c r="H23" s="49"/>
      <c r="I23" s="49"/>
      <c r="J23" s="49"/>
      <c r="K23" s="49"/>
      <c r="L23" s="7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7"/>
      <c r="X23" s="16"/>
    </row>
    <row r="24" spans="1:24" x14ac:dyDescent="0.25">
      <c r="C24" s="49"/>
      <c r="D24" s="49"/>
      <c r="E24" s="49"/>
      <c r="F24" s="49"/>
      <c r="G24" s="49"/>
      <c r="H24" s="49"/>
      <c r="I24" s="49"/>
      <c r="J24" s="49"/>
      <c r="K24" s="49"/>
      <c r="L24" s="18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x14ac:dyDescent="0.25">
      <c r="C25" s="49"/>
      <c r="D25" s="49"/>
      <c r="E25" s="49"/>
      <c r="F25" s="49"/>
      <c r="G25" s="49"/>
      <c r="H25" s="49"/>
      <c r="I25" s="49"/>
      <c r="J25" s="49"/>
      <c r="K25" s="49"/>
      <c r="L25" s="7"/>
      <c r="M25" s="16"/>
      <c r="N25" s="16"/>
      <c r="O25" s="16"/>
      <c r="P25" s="16"/>
      <c r="Q25" s="16"/>
      <c r="R25" s="17"/>
      <c r="S25" s="16"/>
      <c r="T25" s="16"/>
      <c r="U25" s="16"/>
      <c r="V25" s="16"/>
      <c r="W25" s="16"/>
      <c r="X25" s="16"/>
    </row>
    <row r="26" spans="1:24" x14ac:dyDescent="0.25">
      <c r="C26" s="49"/>
      <c r="D26" s="49"/>
      <c r="E26" s="49"/>
      <c r="F26" s="49"/>
      <c r="G26" s="49"/>
      <c r="H26" s="49"/>
      <c r="I26" s="49"/>
      <c r="J26" s="49"/>
      <c r="K26" s="49"/>
      <c r="L26" s="7"/>
      <c r="M26" s="16"/>
      <c r="N26" s="16"/>
      <c r="O26" s="17"/>
      <c r="P26" s="16"/>
      <c r="Q26" s="16"/>
      <c r="R26" s="16"/>
      <c r="S26" s="16"/>
      <c r="T26" s="16"/>
      <c r="U26" s="16"/>
      <c r="V26" s="16"/>
      <c r="W26" s="16"/>
      <c r="X26" s="16"/>
    </row>
    <row r="27" spans="1:24" x14ac:dyDescent="0.25">
      <c r="C27" s="49"/>
      <c r="D27" s="49"/>
      <c r="E27" s="49"/>
      <c r="F27" s="49"/>
      <c r="G27" s="49"/>
      <c r="H27" s="49"/>
      <c r="I27" s="49"/>
      <c r="J27" s="49"/>
      <c r="K27" s="49"/>
      <c r="L27" s="7"/>
      <c r="M27" s="17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x14ac:dyDescent="0.25">
      <c r="C28" s="49"/>
      <c r="D28" s="49"/>
      <c r="E28" s="49"/>
      <c r="F28" s="49"/>
      <c r="G28" s="49"/>
      <c r="H28" s="49"/>
      <c r="I28" s="49"/>
      <c r="J28" s="49"/>
      <c r="K28" s="49"/>
      <c r="L28" s="7"/>
      <c r="M28" s="16"/>
      <c r="N28" s="16"/>
      <c r="O28" s="16"/>
      <c r="P28" s="16"/>
      <c r="Q28" s="17"/>
      <c r="R28" s="16"/>
      <c r="S28" s="16"/>
      <c r="T28" s="16"/>
      <c r="U28" s="16"/>
      <c r="V28" s="16"/>
      <c r="W28" s="16"/>
      <c r="X28" s="16"/>
    </row>
    <row r="29" spans="1:24" x14ac:dyDescent="0.25">
      <c r="C29" s="50"/>
      <c r="D29" s="50"/>
      <c r="E29" s="50"/>
      <c r="F29" s="50"/>
      <c r="G29" s="50"/>
      <c r="H29" s="50"/>
      <c r="I29" s="50"/>
      <c r="J29" s="50"/>
      <c r="K29" s="50"/>
      <c r="L29" s="7"/>
      <c r="M29" s="16"/>
      <c r="N29" s="16"/>
      <c r="O29" s="16"/>
      <c r="P29" s="16"/>
      <c r="Q29" s="16"/>
      <c r="R29" s="16"/>
      <c r="S29" s="16"/>
      <c r="T29" s="17"/>
      <c r="U29" s="16"/>
      <c r="V29" s="16"/>
      <c r="W29" s="16"/>
      <c r="X29" s="16"/>
    </row>
    <row r="30" spans="1:24" x14ac:dyDescent="0.25">
      <c r="L30" s="7"/>
      <c r="M30" s="16"/>
      <c r="N30" s="16"/>
      <c r="O30" s="16"/>
      <c r="P30" s="16"/>
      <c r="Q30" s="16"/>
      <c r="R30" s="16"/>
      <c r="S30" s="16"/>
      <c r="T30" s="16"/>
      <c r="U30" s="17"/>
      <c r="V30" s="16"/>
      <c r="W30" s="16"/>
      <c r="X30" s="16"/>
    </row>
    <row r="31" spans="1:24" x14ac:dyDescent="0.25">
      <c r="L31" s="3"/>
    </row>
  </sheetData>
  <mergeCells count="5">
    <mergeCell ref="A1:X2"/>
    <mergeCell ref="X6:X7"/>
    <mergeCell ref="A6:B7"/>
    <mergeCell ref="A3:X3"/>
    <mergeCell ref="A4:X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zoomScale="85" zoomScaleNormal="85" workbookViewId="0">
      <selection activeCell="N42" sqref="N42"/>
    </sheetView>
  </sheetViews>
  <sheetFormatPr defaultRowHeight="15" x14ac:dyDescent="0.25"/>
  <cols>
    <col min="1" max="1" width="3.7109375" customWidth="1"/>
    <col min="2" max="2" width="15.140625" customWidth="1"/>
    <col min="3" max="11" width="3.7109375" hidden="1" customWidth="1"/>
    <col min="12" max="25" width="14.28515625" customWidth="1"/>
  </cols>
  <sheetData>
    <row r="1" spans="1:25" ht="15" customHeight="1" x14ac:dyDescent="0.25">
      <c r="A1" s="125" t="s">
        <v>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</row>
    <row r="2" spans="1:25" ht="15" customHeight="1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</row>
    <row r="3" spans="1:25" ht="15" customHeight="1" x14ac:dyDescent="0.25">
      <c r="A3" s="129" t="s">
        <v>111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1:25" ht="15" customHeight="1" x14ac:dyDescent="0.25">
      <c r="A4" s="129" t="s">
        <v>109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1:25" ht="15" customHeight="1" x14ac:dyDescent="0.25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1:25" x14ac:dyDescent="0.25">
      <c r="A6" s="126" t="s">
        <v>0</v>
      </c>
      <c r="B6" s="123"/>
      <c r="C6" s="63"/>
      <c r="D6" s="63"/>
      <c r="E6" s="63"/>
      <c r="F6" s="63"/>
      <c r="G6" s="63"/>
      <c r="H6" s="63"/>
      <c r="I6" s="63"/>
      <c r="J6" s="63"/>
      <c r="K6" s="63"/>
      <c r="L6" s="37" t="s">
        <v>18</v>
      </c>
      <c r="M6" s="19" t="s">
        <v>37</v>
      </c>
      <c r="N6" s="19" t="s">
        <v>1</v>
      </c>
      <c r="O6" s="19" t="s">
        <v>15</v>
      </c>
      <c r="P6" s="19" t="s">
        <v>93</v>
      </c>
      <c r="Q6" s="19" t="s">
        <v>5</v>
      </c>
      <c r="R6" s="19" t="s">
        <v>6</v>
      </c>
      <c r="S6" s="19" t="s">
        <v>4</v>
      </c>
      <c r="T6" s="19" t="s">
        <v>33</v>
      </c>
      <c r="U6" s="19" t="s">
        <v>40</v>
      </c>
      <c r="V6" s="19" t="s">
        <v>41</v>
      </c>
      <c r="W6" s="19" t="s">
        <v>14</v>
      </c>
      <c r="X6" s="19" t="s">
        <v>2</v>
      </c>
      <c r="Y6" s="130" t="s">
        <v>3</v>
      </c>
    </row>
    <row r="7" spans="1:25" x14ac:dyDescent="0.25">
      <c r="A7" s="127"/>
      <c r="B7" s="124"/>
      <c r="C7" s="64"/>
      <c r="D7" s="64"/>
      <c r="E7" s="64"/>
      <c r="F7" s="64"/>
      <c r="G7" s="64"/>
      <c r="H7" s="64"/>
      <c r="I7" s="64"/>
      <c r="J7" s="64"/>
      <c r="K7" s="64"/>
      <c r="L7" s="4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131"/>
    </row>
    <row r="8" spans="1:25" x14ac:dyDescent="0.25">
      <c r="A8" s="26" t="s">
        <v>7</v>
      </c>
      <c r="B8" s="27" t="s">
        <v>14</v>
      </c>
      <c r="C8" s="56">
        <f>COUNTIF($L8:$X8,1)</f>
        <v>2</v>
      </c>
      <c r="D8" s="56">
        <f>COUNTIF($L8:$X8,2)</f>
        <v>6</v>
      </c>
      <c r="E8" s="56">
        <f>COUNTIF($L8:$X8,3)</f>
        <v>1</v>
      </c>
      <c r="F8" s="56">
        <f>COUNTIF($L8:$X8,4)</f>
        <v>2</v>
      </c>
      <c r="G8" s="56">
        <f>COUNTIF($L8:$X8,5)</f>
        <v>1</v>
      </c>
      <c r="H8" s="56">
        <f>COUNTIF($L8:$X8,6)</f>
        <v>1</v>
      </c>
      <c r="I8" s="56">
        <f>COUNTIF($L8:$X8,"&gt;6")</f>
        <v>0</v>
      </c>
      <c r="J8" s="56">
        <f>COUNTIF($L8:$X8,"RIT")</f>
        <v>0</v>
      </c>
      <c r="K8" s="56">
        <f>LOOKUP(B8,$L$6:$X$6,L8:X8)</f>
        <v>2</v>
      </c>
      <c r="L8" s="39">
        <v>4</v>
      </c>
      <c r="M8" s="38">
        <v>2</v>
      </c>
      <c r="N8" s="38">
        <v>2</v>
      </c>
      <c r="O8" s="38">
        <v>6</v>
      </c>
      <c r="P8" s="38">
        <v>1</v>
      </c>
      <c r="Q8" s="38">
        <v>5</v>
      </c>
      <c r="R8" s="38">
        <v>2</v>
      </c>
      <c r="S8" s="38">
        <v>2</v>
      </c>
      <c r="T8" s="38">
        <v>4</v>
      </c>
      <c r="U8" s="38">
        <v>3</v>
      </c>
      <c r="V8" s="38">
        <v>1</v>
      </c>
      <c r="W8" s="38">
        <v>2</v>
      </c>
      <c r="X8" s="38">
        <v>2</v>
      </c>
      <c r="Y8" s="8">
        <f t="shared" ref="Y8:Y16" si="0">COUNTIF(L8:X8,1)*10+COUNTIF(L8:X8,2)*6+COUNTIF(L8:X8,3)*4+COUNTIF(L8:X8,4)*3+COUNTIF(L8:X8,5)*2+COUNTIF(L8:X8,6)-IF(AND(LOOKUP(B8,L$6:X$6,L8:X8)=1,LOOKUP(B8,L$6:X$6,L8:X8)&lt;&gt;""),3,IF(AND(LOOKUP(B8,L$6:X$6,L8:X8)&lt;=6,LOOKUP(B8,L$6:X$6,L8:X8)&lt;&gt;""),1,0))</f>
        <v>68</v>
      </c>
    </row>
    <row r="9" spans="1:25" x14ac:dyDescent="0.25">
      <c r="A9" s="28" t="s">
        <v>8</v>
      </c>
      <c r="B9" s="27" t="s">
        <v>5</v>
      </c>
      <c r="C9" s="56">
        <f t="shared" ref="C9:C16" si="1">COUNTIF($L9:$X9,1)</f>
        <v>3</v>
      </c>
      <c r="D9" s="56">
        <f t="shared" ref="D9:D16" si="2">COUNTIF($L9:$X9,2)</f>
        <v>2</v>
      </c>
      <c r="E9" s="56">
        <f t="shared" ref="E9:E16" si="3">COUNTIF($L9:$X9,3)</f>
        <v>3</v>
      </c>
      <c r="F9" s="56">
        <f t="shared" ref="F9:F16" si="4">COUNTIF($L9:$X9,4)</f>
        <v>3</v>
      </c>
      <c r="G9" s="56">
        <f t="shared" ref="G9:G16" si="5">COUNTIF($L9:$X9,5)</f>
        <v>1</v>
      </c>
      <c r="H9" s="56">
        <f t="shared" ref="H9:H16" si="6">COUNTIF($L9:$X9,6)</f>
        <v>1</v>
      </c>
      <c r="I9" s="56">
        <f t="shared" ref="I9:I16" si="7">COUNTIF($L9:$X9,"&gt;6")</f>
        <v>0</v>
      </c>
      <c r="J9" s="56">
        <f t="shared" ref="J9:J16" si="8">COUNTIF($L9:$X9,"RIT")</f>
        <v>0</v>
      </c>
      <c r="K9" s="56">
        <f t="shared" ref="K9:K16" si="9">LOOKUP(B9,$L$6:$X$6,L9:X9)</f>
        <v>1</v>
      </c>
      <c r="L9" s="39">
        <v>3</v>
      </c>
      <c r="M9" s="38">
        <v>1</v>
      </c>
      <c r="N9" s="38">
        <v>3</v>
      </c>
      <c r="O9" s="38">
        <v>4</v>
      </c>
      <c r="P9" s="38">
        <v>2</v>
      </c>
      <c r="Q9" s="38">
        <v>1</v>
      </c>
      <c r="R9" s="38">
        <v>4</v>
      </c>
      <c r="S9" s="38">
        <v>3</v>
      </c>
      <c r="T9" s="38">
        <v>5</v>
      </c>
      <c r="U9" s="38">
        <v>2</v>
      </c>
      <c r="V9" s="38">
        <v>4</v>
      </c>
      <c r="W9" s="38">
        <v>6</v>
      </c>
      <c r="X9" s="38">
        <v>1</v>
      </c>
      <c r="Y9" s="6">
        <f t="shared" si="0"/>
        <v>63</v>
      </c>
    </row>
    <row r="10" spans="1:25" x14ac:dyDescent="0.25">
      <c r="A10" s="28" t="s">
        <v>9</v>
      </c>
      <c r="B10" s="27" t="s">
        <v>6</v>
      </c>
      <c r="C10" s="56">
        <f t="shared" si="1"/>
        <v>4</v>
      </c>
      <c r="D10" s="56">
        <f t="shared" si="2"/>
        <v>1</v>
      </c>
      <c r="E10" s="56">
        <f t="shared" si="3"/>
        <v>0</v>
      </c>
      <c r="F10" s="56">
        <f t="shared" si="4"/>
        <v>4</v>
      </c>
      <c r="G10" s="56">
        <f t="shared" si="5"/>
        <v>2</v>
      </c>
      <c r="H10" s="56">
        <f t="shared" si="6"/>
        <v>0</v>
      </c>
      <c r="I10" s="56">
        <f t="shared" si="7"/>
        <v>2</v>
      </c>
      <c r="J10" s="56">
        <f t="shared" si="8"/>
        <v>0</v>
      </c>
      <c r="K10" s="56">
        <f t="shared" si="9"/>
        <v>1</v>
      </c>
      <c r="L10" s="39">
        <v>5</v>
      </c>
      <c r="M10" s="38">
        <v>5</v>
      </c>
      <c r="N10" s="38">
        <v>1</v>
      </c>
      <c r="O10" s="38">
        <v>7</v>
      </c>
      <c r="P10" s="38">
        <v>7</v>
      </c>
      <c r="Q10" s="38">
        <v>4</v>
      </c>
      <c r="R10" s="38">
        <v>1</v>
      </c>
      <c r="S10" s="38">
        <v>4</v>
      </c>
      <c r="T10" s="38">
        <v>1</v>
      </c>
      <c r="U10" s="38">
        <v>4</v>
      </c>
      <c r="V10" s="38">
        <v>2</v>
      </c>
      <c r="W10" s="38">
        <v>1</v>
      </c>
      <c r="X10" s="38">
        <v>4</v>
      </c>
      <c r="Y10" s="6">
        <f t="shared" si="0"/>
        <v>59</v>
      </c>
    </row>
    <row r="11" spans="1:25" x14ac:dyDescent="0.25">
      <c r="A11" s="28" t="s">
        <v>10</v>
      </c>
      <c r="B11" s="27" t="s">
        <v>4</v>
      </c>
      <c r="C11" s="56">
        <f t="shared" si="1"/>
        <v>1</v>
      </c>
      <c r="D11" s="56">
        <f t="shared" si="2"/>
        <v>1</v>
      </c>
      <c r="E11" s="56">
        <f t="shared" si="3"/>
        <v>3</v>
      </c>
      <c r="F11" s="56">
        <f t="shared" si="4"/>
        <v>4</v>
      </c>
      <c r="G11" s="56">
        <f t="shared" si="5"/>
        <v>2</v>
      </c>
      <c r="H11" s="56">
        <f t="shared" si="6"/>
        <v>1</v>
      </c>
      <c r="I11" s="56">
        <f t="shared" si="7"/>
        <v>1</v>
      </c>
      <c r="J11" s="56">
        <f t="shared" si="8"/>
        <v>0</v>
      </c>
      <c r="K11" s="56">
        <f t="shared" si="9"/>
        <v>1</v>
      </c>
      <c r="L11" s="39">
        <v>2</v>
      </c>
      <c r="M11" s="38">
        <v>4</v>
      </c>
      <c r="N11" s="38">
        <v>4</v>
      </c>
      <c r="O11" s="38">
        <v>3</v>
      </c>
      <c r="P11" s="38">
        <v>4</v>
      </c>
      <c r="Q11" s="38">
        <v>3</v>
      </c>
      <c r="R11" s="38">
        <v>6</v>
      </c>
      <c r="S11" s="38">
        <v>1</v>
      </c>
      <c r="T11" s="38">
        <v>8</v>
      </c>
      <c r="U11" s="38">
        <v>5</v>
      </c>
      <c r="V11" s="38">
        <v>5</v>
      </c>
      <c r="W11" s="38">
        <v>4</v>
      </c>
      <c r="X11" s="38">
        <v>3</v>
      </c>
      <c r="Y11" s="6">
        <f t="shared" si="0"/>
        <v>42</v>
      </c>
    </row>
    <row r="12" spans="1:25" x14ac:dyDescent="0.25">
      <c r="A12" s="28" t="s">
        <v>11</v>
      </c>
      <c r="B12" s="27" t="s">
        <v>18</v>
      </c>
      <c r="C12" s="56">
        <f t="shared" si="1"/>
        <v>2</v>
      </c>
      <c r="D12" s="56">
        <f t="shared" si="2"/>
        <v>1</v>
      </c>
      <c r="E12" s="56">
        <f t="shared" si="3"/>
        <v>0</v>
      </c>
      <c r="F12" s="56">
        <f t="shared" si="4"/>
        <v>0</v>
      </c>
      <c r="G12" s="56">
        <f t="shared" si="5"/>
        <v>1</v>
      </c>
      <c r="H12" s="56">
        <f t="shared" si="6"/>
        <v>5</v>
      </c>
      <c r="I12" s="56">
        <f t="shared" si="7"/>
        <v>2</v>
      </c>
      <c r="J12" s="56">
        <f t="shared" si="8"/>
        <v>2</v>
      </c>
      <c r="K12" s="56">
        <f t="shared" si="9"/>
        <v>1</v>
      </c>
      <c r="L12" s="39">
        <v>1</v>
      </c>
      <c r="M12" s="38">
        <v>6</v>
      </c>
      <c r="N12" s="38">
        <v>6</v>
      </c>
      <c r="O12" s="38">
        <v>1</v>
      </c>
      <c r="P12" s="38">
        <v>6</v>
      </c>
      <c r="Q12" s="38">
        <v>6</v>
      </c>
      <c r="R12" s="38">
        <v>7</v>
      </c>
      <c r="S12" s="38">
        <v>5</v>
      </c>
      <c r="T12" s="38">
        <v>2</v>
      </c>
      <c r="U12" s="38">
        <v>7</v>
      </c>
      <c r="V12" s="38">
        <v>6</v>
      </c>
      <c r="W12" s="38" t="s">
        <v>54</v>
      </c>
      <c r="X12" s="38" t="s">
        <v>54</v>
      </c>
      <c r="Y12" s="6">
        <f t="shared" si="0"/>
        <v>30</v>
      </c>
    </row>
    <row r="13" spans="1:25" x14ac:dyDescent="0.25">
      <c r="A13" s="28" t="s">
        <v>12</v>
      </c>
      <c r="B13" s="32" t="s">
        <v>40</v>
      </c>
      <c r="C13" s="56">
        <f t="shared" si="1"/>
        <v>1</v>
      </c>
      <c r="D13" s="56">
        <f t="shared" si="2"/>
        <v>0</v>
      </c>
      <c r="E13" s="56">
        <f t="shared" si="3"/>
        <v>5</v>
      </c>
      <c r="F13" s="56">
        <f t="shared" si="4"/>
        <v>0</v>
      </c>
      <c r="G13" s="56">
        <f t="shared" si="5"/>
        <v>1</v>
      </c>
      <c r="H13" s="56">
        <f t="shared" si="6"/>
        <v>1</v>
      </c>
      <c r="I13" s="56">
        <f t="shared" si="7"/>
        <v>5</v>
      </c>
      <c r="J13" s="56">
        <f t="shared" si="8"/>
        <v>0</v>
      </c>
      <c r="K13" s="56">
        <f t="shared" si="9"/>
        <v>1</v>
      </c>
      <c r="L13" s="39">
        <v>7</v>
      </c>
      <c r="M13" s="38">
        <v>3</v>
      </c>
      <c r="N13" s="38">
        <v>9</v>
      </c>
      <c r="O13" s="38">
        <v>9</v>
      </c>
      <c r="P13" s="38">
        <v>8</v>
      </c>
      <c r="Q13" s="38">
        <v>7</v>
      </c>
      <c r="R13" s="38">
        <v>3</v>
      </c>
      <c r="S13" s="38">
        <v>6</v>
      </c>
      <c r="T13" s="38">
        <v>3</v>
      </c>
      <c r="U13" s="38">
        <v>1</v>
      </c>
      <c r="V13" s="38">
        <v>3</v>
      </c>
      <c r="W13" s="38">
        <v>3</v>
      </c>
      <c r="X13" s="38">
        <v>5</v>
      </c>
      <c r="Y13" s="6">
        <f t="shared" si="0"/>
        <v>30</v>
      </c>
    </row>
    <row r="14" spans="1:25" x14ac:dyDescent="0.25">
      <c r="A14" s="28" t="s">
        <v>13</v>
      </c>
      <c r="B14" s="27" t="s">
        <v>37</v>
      </c>
      <c r="C14" s="56">
        <f t="shared" si="1"/>
        <v>0</v>
      </c>
      <c r="D14" s="56">
        <f t="shared" si="2"/>
        <v>1</v>
      </c>
      <c r="E14" s="56">
        <f t="shared" si="3"/>
        <v>0</v>
      </c>
      <c r="F14" s="56">
        <f t="shared" si="4"/>
        <v>0</v>
      </c>
      <c r="G14" s="56">
        <f t="shared" si="5"/>
        <v>3</v>
      </c>
      <c r="H14" s="56">
        <f t="shared" si="6"/>
        <v>0</v>
      </c>
      <c r="I14" s="56">
        <f t="shared" si="7"/>
        <v>0</v>
      </c>
      <c r="J14" s="56">
        <f t="shared" si="8"/>
        <v>3</v>
      </c>
      <c r="K14" s="56" t="str">
        <f t="shared" si="9"/>
        <v>RIT</v>
      </c>
      <c r="L14" s="39" t="s">
        <v>54</v>
      </c>
      <c r="M14" s="38" t="s">
        <v>54</v>
      </c>
      <c r="N14" s="38">
        <v>5</v>
      </c>
      <c r="O14" s="38">
        <v>5</v>
      </c>
      <c r="P14" s="38">
        <v>5</v>
      </c>
      <c r="Q14" s="38">
        <v>2</v>
      </c>
      <c r="R14" s="38" t="s">
        <v>54</v>
      </c>
      <c r="S14" s="38"/>
      <c r="T14" s="38"/>
      <c r="U14" s="38"/>
      <c r="V14" s="38"/>
      <c r="W14" s="38"/>
      <c r="X14" s="38"/>
      <c r="Y14" s="6">
        <f t="shared" si="0"/>
        <v>12</v>
      </c>
    </row>
    <row r="15" spans="1:25" x14ac:dyDescent="0.25">
      <c r="A15" s="28" t="s">
        <v>16</v>
      </c>
      <c r="B15" s="27" t="s">
        <v>33</v>
      </c>
      <c r="C15" s="56">
        <f t="shared" si="1"/>
        <v>0</v>
      </c>
      <c r="D15" s="56">
        <f t="shared" si="2"/>
        <v>0</v>
      </c>
      <c r="E15" s="56">
        <f t="shared" si="3"/>
        <v>1</v>
      </c>
      <c r="F15" s="56">
        <f t="shared" si="4"/>
        <v>0</v>
      </c>
      <c r="G15" s="56">
        <f t="shared" si="5"/>
        <v>1</v>
      </c>
      <c r="H15" s="56">
        <f t="shared" si="6"/>
        <v>4</v>
      </c>
      <c r="I15" s="56">
        <f t="shared" si="7"/>
        <v>7</v>
      </c>
      <c r="J15" s="56">
        <f t="shared" si="8"/>
        <v>0</v>
      </c>
      <c r="K15" s="56">
        <f t="shared" si="9"/>
        <v>6</v>
      </c>
      <c r="L15" s="39">
        <v>6</v>
      </c>
      <c r="M15" s="38">
        <v>7</v>
      </c>
      <c r="N15" s="38">
        <v>8</v>
      </c>
      <c r="O15" s="38">
        <v>8</v>
      </c>
      <c r="P15" s="38">
        <v>3</v>
      </c>
      <c r="Q15" s="38">
        <v>9</v>
      </c>
      <c r="R15" s="38">
        <v>8</v>
      </c>
      <c r="S15" s="38">
        <v>7</v>
      </c>
      <c r="T15" s="38">
        <v>6</v>
      </c>
      <c r="U15" s="38">
        <v>6</v>
      </c>
      <c r="V15" s="38">
        <v>7</v>
      </c>
      <c r="W15" s="38">
        <v>5</v>
      </c>
      <c r="X15" s="38">
        <v>6</v>
      </c>
      <c r="Y15" s="6">
        <f t="shared" si="0"/>
        <v>9</v>
      </c>
    </row>
    <row r="16" spans="1:25" x14ac:dyDescent="0.25">
      <c r="A16" s="29" t="s">
        <v>17</v>
      </c>
      <c r="B16" s="30" t="s">
        <v>15</v>
      </c>
      <c r="C16" s="56">
        <f t="shared" si="1"/>
        <v>0</v>
      </c>
      <c r="D16" s="56">
        <f t="shared" si="2"/>
        <v>1</v>
      </c>
      <c r="E16" s="56">
        <f t="shared" si="3"/>
        <v>0</v>
      </c>
      <c r="F16" s="56">
        <f t="shared" si="4"/>
        <v>0</v>
      </c>
      <c r="G16" s="56">
        <f t="shared" si="5"/>
        <v>1</v>
      </c>
      <c r="H16" s="56">
        <f t="shared" si="6"/>
        <v>0</v>
      </c>
      <c r="I16" s="56">
        <f t="shared" si="7"/>
        <v>5</v>
      </c>
      <c r="J16" s="56">
        <f t="shared" si="8"/>
        <v>6</v>
      </c>
      <c r="K16" s="56">
        <f t="shared" si="9"/>
        <v>2</v>
      </c>
      <c r="L16" s="40">
        <v>8</v>
      </c>
      <c r="M16" s="15" t="s">
        <v>54</v>
      </c>
      <c r="N16" s="15">
        <v>7</v>
      </c>
      <c r="O16" s="15">
        <v>2</v>
      </c>
      <c r="P16" s="15" t="s">
        <v>54</v>
      </c>
      <c r="Q16" s="15">
        <v>8</v>
      </c>
      <c r="R16" s="15">
        <v>5</v>
      </c>
      <c r="S16" s="15" t="s">
        <v>54</v>
      </c>
      <c r="T16" s="15">
        <v>7</v>
      </c>
      <c r="U16" s="15" t="s">
        <v>54</v>
      </c>
      <c r="V16" s="15" t="s">
        <v>54</v>
      </c>
      <c r="W16" s="15">
        <v>7</v>
      </c>
      <c r="X16" s="15" t="s">
        <v>54</v>
      </c>
      <c r="Y16" s="5">
        <f t="shared" si="0"/>
        <v>7</v>
      </c>
    </row>
    <row r="17" spans="3:25" x14ac:dyDescent="0.25">
      <c r="C17" s="56"/>
      <c r="D17" s="56"/>
      <c r="E17" s="56"/>
      <c r="F17" s="56"/>
      <c r="G17" s="56"/>
      <c r="H17" s="56"/>
      <c r="I17" s="56"/>
      <c r="J17" s="56"/>
      <c r="K17" s="56"/>
    </row>
    <row r="18" spans="3:25" x14ac:dyDescent="0.25">
      <c r="C18" s="56"/>
      <c r="D18" s="56"/>
      <c r="E18" s="56"/>
      <c r="F18" s="56"/>
      <c r="G18" s="56"/>
      <c r="H18" s="56"/>
      <c r="I18" s="56"/>
      <c r="J18" s="56"/>
      <c r="K18" s="56"/>
    </row>
    <row r="19" spans="3:25" x14ac:dyDescent="0.25">
      <c r="C19" s="49"/>
      <c r="D19" s="49"/>
      <c r="E19" s="49"/>
      <c r="F19" s="49"/>
      <c r="G19" s="49"/>
      <c r="H19" s="49"/>
      <c r="I19" s="49"/>
      <c r="J19" s="49"/>
      <c r="K19" s="49"/>
      <c r="L19" s="3"/>
    </row>
    <row r="20" spans="3:25" x14ac:dyDescent="0.25">
      <c r="C20" s="49"/>
      <c r="D20" s="49"/>
      <c r="E20" s="49"/>
      <c r="F20" s="49"/>
      <c r="G20" s="49"/>
      <c r="H20" s="49"/>
      <c r="I20" s="49"/>
      <c r="J20" s="49"/>
      <c r="K20" s="49"/>
      <c r="L20" s="7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3:25" x14ac:dyDescent="0.25">
      <c r="C21" s="49"/>
      <c r="D21" s="49"/>
      <c r="E21" s="49"/>
      <c r="F21" s="49"/>
      <c r="G21" s="49"/>
      <c r="H21" s="49"/>
      <c r="I21" s="49"/>
      <c r="J21" s="49"/>
      <c r="K21" s="49"/>
      <c r="L21" s="7"/>
      <c r="M21" s="16"/>
      <c r="N21" s="16"/>
      <c r="O21" s="16"/>
      <c r="P21" s="16"/>
      <c r="Q21" s="16"/>
      <c r="R21" s="16"/>
      <c r="S21" s="17"/>
      <c r="T21" s="16"/>
      <c r="U21" s="16"/>
      <c r="V21" s="16"/>
      <c r="W21" s="16"/>
      <c r="X21" s="16"/>
      <c r="Y21" s="16"/>
    </row>
    <row r="22" spans="3:25" x14ac:dyDescent="0.25">
      <c r="C22" s="49"/>
      <c r="D22" s="49"/>
      <c r="E22" s="49"/>
      <c r="F22" s="49"/>
      <c r="G22" s="49"/>
      <c r="H22" s="49"/>
      <c r="I22" s="49"/>
      <c r="J22" s="49"/>
      <c r="K22" s="49"/>
      <c r="L22" s="7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7"/>
      <c r="X22" s="17"/>
      <c r="Y22" s="16"/>
    </row>
    <row r="23" spans="3:25" x14ac:dyDescent="0.25">
      <c r="C23" s="49"/>
      <c r="D23" s="49"/>
      <c r="E23" s="49"/>
      <c r="F23" s="49"/>
      <c r="G23" s="49"/>
      <c r="H23" s="49"/>
      <c r="I23" s="49"/>
      <c r="J23" s="49"/>
      <c r="K23" s="49"/>
      <c r="L23" s="18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3:25" x14ac:dyDescent="0.25">
      <c r="C24" s="49"/>
      <c r="D24" s="49"/>
      <c r="E24" s="49"/>
      <c r="F24" s="49"/>
      <c r="G24" s="49"/>
      <c r="H24" s="49"/>
      <c r="I24" s="49"/>
      <c r="J24" s="49"/>
      <c r="K24" s="49"/>
      <c r="L24" s="7"/>
      <c r="M24" s="16"/>
      <c r="N24" s="16"/>
      <c r="O24" s="16"/>
      <c r="P24" s="16"/>
      <c r="Q24" s="16"/>
      <c r="R24" s="17"/>
      <c r="S24" s="16"/>
      <c r="T24" s="16"/>
      <c r="U24" s="16"/>
      <c r="V24" s="16"/>
      <c r="W24" s="16"/>
      <c r="X24" s="16"/>
      <c r="Y24" s="16"/>
    </row>
    <row r="25" spans="3:25" x14ac:dyDescent="0.25">
      <c r="C25" s="49"/>
      <c r="D25" s="49"/>
      <c r="E25" s="49"/>
      <c r="F25" s="49"/>
      <c r="G25" s="49"/>
      <c r="H25" s="49"/>
      <c r="I25" s="49"/>
      <c r="J25" s="49"/>
      <c r="K25" s="49"/>
      <c r="L25" s="7"/>
      <c r="M25" s="16"/>
      <c r="N25" s="16"/>
      <c r="O25" s="17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3:25" x14ac:dyDescent="0.25">
      <c r="C26" s="49"/>
      <c r="D26" s="49"/>
      <c r="E26" s="49"/>
      <c r="F26" s="49"/>
      <c r="G26" s="49"/>
      <c r="H26" s="49"/>
      <c r="I26" s="49"/>
      <c r="J26" s="49"/>
      <c r="K26" s="49"/>
      <c r="L26" s="7"/>
      <c r="M26" s="17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3:25" x14ac:dyDescent="0.25">
      <c r="C27" s="49"/>
      <c r="D27" s="49"/>
      <c r="E27" s="49"/>
      <c r="F27" s="49"/>
      <c r="G27" s="49"/>
      <c r="H27" s="49"/>
      <c r="I27" s="49"/>
      <c r="J27" s="49"/>
      <c r="K27" s="49"/>
      <c r="L27" s="7"/>
      <c r="M27" s="16"/>
      <c r="N27" s="16"/>
      <c r="O27" s="16"/>
      <c r="P27" s="16"/>
      <c r="Q27" s="17"/>
      <c r="R27" s="16"/>
      <c r="S27" s="16"/>
      <c r="T27" s="16"/>
      <c r="U27" s="16"/>
      <c r="V27" s="16"/>
      <c r="W27" s="16"/>
      <c r="X27" s="16"/>
      <c r="Y27" s="16"/>
    </row>
    <row r="28" spans="3:25" x14ac:dyDescent="0.25">
      <c r="C28" s="49"/>
      <c r="D28" s="49"/>
      <c r="E28" s="49"/>
      <c r="F28" s="49"/>
      <c r="G28" s="49"/>
      <c r="H28" s="49"/>
      <c r="I28" s="49"/>
      <c r="J28" s="49"/>
      <c r="K28" s="49"/>
      <c r="L28" s="7"/>
      <c r="M28" s="16"/>
      <c r="N28" s="16"/>
      <c r="O28" s="16"/>
      <c r="P28" s="16"/>
      <c r="Q28" s="16"/>
      <c r="R28" s="16"/>
      <c r="S28" s="16"/>
      <c r="T28" s="17"/>
      <c r="U28" s="16"/>
      <c r="V28" s="16"/>
      <c r="W28" s="16"/>
      <c r="X28" s="16"/>
      <c r="Y28" s="16"/>
    </row>
    <row r="29" spans="3:25" x14ac:dyDescent="0.25">
      <c r="C29" s="50"/>
      <c r="D29" s="50"/>
      <c r="E29" s="50"/>
      <c r="F29" s="50"/>
      <c r="G29" s="50"/>
      <c r="H29" s="50"/>
      <c r="I29" s="50"/>
      <c r="J29" s="50"/>
      <c r="K29" s="50"/>
      <c r="L29" s="7"/>
      <c r="M29" s="16"/>
      <c r="N29" s="16"/>
      <c r="O29" s="16"/>
      <c r="P29" s="16"/>
      <c r="Q29" s="16"/>
      <c r="R29" s="16"/>
      <c r="S29" s="16"/>
      <c r="T29" s="16"/>
      <c r="U29" s="17"/>
      <c r="V29" s="16"/>
      <c r="W29" s="16"/>
      <c r="X29" s="16"/>
      <c r="Y29" s="16"/>
    </row>
    <row r="30" spans="3:25" x14ac:dyDescent="0.25">
      <c r="L30" s="3"/>
    </row>
  </sheetData>
  <mergeCells count="5">
    <mergeCell ref="Y6:Y7"/>
    <mergeCell ref="A6:B7"/>
    <mergeCell ref="A1:Y2"/>
    <mergeCell ref="A3:Y3"/>
    <mergeCell ref="A4:Y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zoomScale="85" zoomScaleNormal="85" workbookViewId="0">
      <selection activeCell="N43" sqref="N43"/>
    </sheetView>
  </sheetViews>
  <sheetFormatPr defaultRowHeight="15" x14ac:dyDescent="0.25"/>
  <cols>
    <col min="1" max="1" width="3.7109375" customWidth="1"/>
    <col min="2" max="2" width="15.140625" customWidth="1"/>
    <col min="3" max="11" width="3.7109375" hidden="1" customWidth="1"/>
    <col min="12" max="28" width="14.28515625" customWidth="1"/>
  </cols>
  <sheetData>
    <row r="1" spans="1:25" ht="15" customHeight="1" x14ac:dyDescent="0.25">
      <c r="A1" s="125" t="s">
        <v>19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</row>
    <row r="2" spans="1:25" ht="15" customHeight="1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</row>
    <row r="3" spans="1:25" ht="15" customHeight="1" x14ac:dyDescent="0.25">
      <c r="A3" s="129" t="s">
        <v>110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</row>
    <row r="4" spans="1:25" s="52" customFormat="1" ht="15" customHeight="1" x14ac:dyDescent="0.25">
      <c r="A4" s="129" t="s">
        <v>108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</row>
    <row r="5" spans="1:25" x14ac:dyDescent="0.25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5" x14ac:dyDescent="0.25">
      <c r="A6" s="126" t="s">
        <v>0</v>
      </c>
      <c r="B6" s="123"/>
      <c r="C6" s="63"/>
      <c r="D6" s="63"/>
      <c r="E6" s="63"/>
      <c r="F6" s="63"/>
      <c r="G6" s="63"/>
      <c r="H6" s="63"/>
      <c r="I6" s="63"/>
      <c r="J6" s="63"/>
      <c r="K6" s="63"/>
      <c r="L6" s="37" t="s">
        <v>18</v>
      </c>
      <c r="M6" s="19" t="s">
        <v>20</v>
      </c>
      <c r="N6" s="19" t="s">
        <v>1</v>
      </c>
      <c r="O6" s="19" t="s">
        <v>15</v>
      </c>
      <c r="P6" s="19" t="s">
        <v>5</v>
      </c>
      <c r="Q6" s="19" t="s">
        <v>6</v>
      </c>
      <c r="R6" s="19" t="s">
        <v>4</v>
      </c>
      <c r="S6" s="19" t="s">
        <v>33</v>
      </c>
      <c r="T6" s="19" t="s">
        <v>21</v>
      </c>
      <c r="U6" s="19" t="s">
        <v>22</v>
      </c>
      <c r="V6" s="19" t="s">
        <v>14</v>
      </c>
      <c r="W6" s="19" t="s">
        <v>2</v>
      </c>
      <c r="X6" s="130" t="s">
        <v>3</v>
      </c>
    </row>
    <row r="7" spans="1:25" ht="15" customHeight="1" x14ac:dyDescent="0.25">
      <c r="A7" s="127"/>
      <c r="B7" s="124"/>
      <c r="C7" s="64"/>
      <c r="D7" s="64"/>
      <c r="E7" s="64"/>
      <c r="F7" s="64"/>
      <c r="G7" s="64"/>
      <c r="H7" s="64"/>
      <c r="I7" s="64"/>
      <c r="J7" s="64"/>
      <c r="K7" s="64"/>
      <c r="L7" s="4" t="s">
        <v>23</v>
      </c>
      <c r="M7" s="2" t="s">
        <v>24</v>
      </c>
      <c r="N7" s="2" t="s">
        <v>25</v>
      </c>
      <c r="O7" s="2" t="s">
        <v>26</v>
      </c>
      <c r="P7" s="2" t="s">
        <v>30</v>
      </c>
      <c r="Q7" s="2" t="s">
        <v>27</v>
      </c>
      <c r="R7" s="2" t="s">
        <v>28</v>
      </c>
      <c r="S7" s="2" t="s">
        <v>34</v>
      </c>
      <c r="T7" s="2" t="s">
        <v>132</v>
      </c>
      <c r="U7" s="2" t="s">
        <v>104</v>
      </c>
      <c r="V7" s="2" t="s">
        <v>35</v>
      </c>
      <c r="W7" s="2" t="s">
        <v>29</v>
      </c>
      <c r="X7" s="131"/>
      <c r="Y7" s="1"/>
    </row>
    <row r="8" spans="1:25" x14ac:dyDescent="0.25">
      <c r="A8" s="26" t="s">
        <v>7</v>
      </c>
      <c r="B8" s="27" t="s">
        <v>1</v>
      </c>
      <c r="C8" s="56">
        <f>COUNTIF($L8:$W8,1)</f>
        <v>3</v>
      </c>
      <c r="D8" s="56">
        <f>COUNTIF($L8:$W8,2)</f>
        <v>3</v>
      </c>
      <c r="E8" s="56">
        <f>COUNTIF($L8:$W8,3)</f>
        <v>0</v>
      </c>
      <c r="F8" s="56">
        <f>COUNTIF($L8:$W8,4)</f>
        <v>3</v>
      </c>
      <c r="G8" s="56">
        <f>COUNTIF($L8:$W8,5)</f>
        <v>2</v>
      </c>
      <c r="H8" s="56">
        <f>COUNTIF($L8:$W8,6)</f>
        <v>0</v>
      </c>
      <c r="I8" s="56">
        <f>COUNTIF($L8:$W8,"&gt;6")</f>
        <v>1</v>
      </c>
      <c r="J8" s="56">
        <f>COUNTIF($L8:$W8,"RIT")</f>
        <v>0</v>
      </c>
      <c r="K8" s="56">
        <f>LOOKUP(B8,$L$6:$W$6,L8:W8)</f>
        <v>1</v>
      </c>
      <c r="L8" s="43">
        <v>1</v>
      </c>
      <c r="M8" s="41">
        <v>5</v>
      </c>
      <c r="N8" s="41">
        <v>1</v>
      </c>
      <c r="O8" s="41">
        <v>4</v>
      </c>
      <c r="P8" s="41">
        <v>8</v>
      </c>
      <c r="Q8" s="41">
        <v>4</v>
      </c>
      <c r="R8" s="41">
        <v>2</v>
      </c>
      <c r="S8" s="41">
        <v>4</v>
      </c>
      <c r="T8" s="41">
        <v>2</v>
      </c>
      <c r="U8" s="41">
        <v>5</v>
      </c>
      <c r="V8" s="41">
        <v>2</v>
      </c>
      <c r="W8" s="41">
        <v>1</v>
      </c>
      <c r="X8" s="8">
        <f t="shared" ref="X8:X18" si="0">COUNTIF(L8:W8,1)*10+COUNTIF(L8:W8,2)*6+COUNTIF(L8:W8,3)*4+COUNTIF(L8:W8,4)*3+COUNTIF(L8:W8,5)*2+COUNTIF(L8:W8,6)-IF(AND(LOOKUP(B8,L$6:W$6,L8:W8)=1,LOOKUP(B8,L$6:W$6,L8:W8)&lt;&gt;""),3,IF(AND(LOOKUP(B8,L$6:W$6,L8:W8)&lt;=6,LOOKUP(B8,L$6:W$6,L8:W8)&lt;&gt;""),1,0))</f>
        <v>58</v>
      </c>
    </row>
    <row r="9" spans="1:25" x14ac:dyDescent="0.25">
      <c r="A9" s="28" t="s">
        <v>8</v>
      </c>
      <c r="B9" s="27" t="s">
        <v>4</v>
      </c>
      <c r="C9" s="56">
        <f t="shared" ref="C9:C18" si="1">COUNTIF($L9:$W9,1)</f>
        <v>1</v>
      </c>
      <c r="D9" s="56">
        <f t="shared" ref="D9:D18" si="2">COUNTIF($L9:$W9,2)</f>
        <v>4</v>
      </c>
      <c r="E9" s="56">
        <f t="shared" ref="E9:E18" si="3">COUNTIF($L9:$W9,3)</f>
        <v>4</v>
      </c>
      <c r="F9" s="56">
        <f t="shared" ref="F9:F18" si="4">COUNTIF($L9:$W9,4)</f>
        <v>1</v>
      </c>
      <c r="G9" s="56">
        <f t="shared" ref="G9:G18" si="5">COUNTIF($L9:$W9,5)</f>
        <v>1</v>
      </c>
      <c r="H9" s="56">
        <f t="shared" ref="H9:H18" si="6">COUNTIF($L9:$W9,6)</f>
        <v>0</v>
      </c>
      <c r="I9" s="56">
        <f t="shared" ref="I9:I18" si="7">COUNTIF($L9:$W9,"&gt;6")</f>
        <v>1</v>
      </c>
      <c r="J9" s="56">
        <f t="shared" ref="J9:J18" si="8">COUNTIF($L9:$W9,"RIT")</f>
        <v>0</v>
      </c>
      <c r="K9" s="56">
        <f t="shared" ref="K9:K18" si="9">LOOKUP(B9,$L$6:$W$6,L9:W9)</f>
        <v>1</v>
      </c>
      <c r="L9" s="43">
        <v>3</v>
      </c>
      <c r="M9" s="41">
        <v>2</v>
      </c>
      <c r="N9" s="41">
        <v>3</v>
      </c>
      <c r="O9" s="41">
        <v>2</v>
      </c>
      <c r="P9" s="41">
        <v>2</v>
      </c>
      <c r="Q9" s="41">
        <v>2</v>
      </c>
      <c r="R9" s="41">
        <v>1</v>
      </c>
      <c r="S9" s="41">
        <v>3</v>
      </c>
      <c r="T9" s="41">
        <v>4</v>
      </c>
      <c r="U9" s="41">
        <v>9</v>
      </c>
      <c r="V9" s="41">
        <v>5</v>
      </c>
      <c r="W9" s="41">
        <v>3</v>
      </c>
      <c r="X9" s="6">
        <f t="shared" si="0"/>
        <v>52</v>
      </c>
    </row>
    <row r="10" spans="1:25" x14ac:dyDescent="0.25">
      <c r="A10" s="28" t="s">
        <v>9</v>
      </c>
      <c r="B10" s="27" t="s">
        <v>14</v>
      </c>
      <c r="C10" s="56">
        <f t="shared" si="1"/>
        <v>3</v>
      </c>
      <c r="D10" s="56">
        <f t="shared" si="2"/>
        <v>1</v>
      </c>
      <c r="E10" s="56">
        <f t="shared" si="3"/>
        <v>0</v>
      </c>
      <c r="F10" s="56">
        <f t="shared" si="4"/>
        <v>3</v>
      </c>
      <c r="G10" s="56">
        <f t="shared" si="5"/>
        <v>2</v>
      </c>
      <c r="H10" s="56">
        <f t="shared" si="6"/>
        <v>0</v>
      </c>
      <c r="I10" s="56">
        <f t="shared" si="7"/>
        <v>3</v>
      </c>
      <c r="J10" s="56">
        <f t="shared" si="8"/>
        <v>0</v>
      </c>
      <c r="K10" s="56">
        <f t="shared" si="9"/>
        <v>1</v>
      </c>
      <c r="L10" s="43">
        <v>4</v>
      </c>
      <c r="M10" s="41">
        <v>1</v>
      </c>
      <c r="N10" s="41">
        <v>8</v>
      </c>
      <c r="O10" s="41">
        <v>5</v>
      </c>
      <c r="P10" s="41">
        <v>4</v>
      </c>
      <c r="Q10" s="41">
        <v>8</v>
      </c>
      <c r="R10" s="41">
        <v>4</v>
      </c>
      <c r="S10" s="41">
        <v>8</v>
      </c>
      <c r="T10" s="41">
        <v>1</v>
      </c>
      <c r="U10" s="41">
        <v>2</v>
      </c>
      <c r="V10" s="41">
        <v>1</v>
      </c>
      <c r="W10" s="41">
        <v>5</v>
      </c>
      <c r="X10" s="6">
        <f t="shared" si="0"/>
        <v>46</v>
      </c>
    </row>
    <row r="11" spans="1:25" x14ac:dyDescent="0.25">
      <c r="A11" s="28" t="s">
        <v>10</v>
      </c>
      <c r="B11" s="32" t="s">
        <v>6</v>
      </c>
      <c r="C11" s="56">
        <f t="shared" si="1"/>
        <v>2</v>
      </c>
      <c r="D11" s="56">
        <f t="shared" si="2"/>
        <v>2</v>
      </c>
      <c r="E11" s="56">
        <f t="shared" si="3"/>
        <v>2</v>
      </c>
      <c r="F11" s="56">
        <f t="shared" si="4"/>
        <v>1</v>
      </c>
      <c r="G11" s="56">
        <f t="shared" si="5"/>
        <v>3</v>
      </c>
      <c r="H11" s="56">
        <f t="shared" si="6"/>
        <v>0</v>
      </c>
      <c r="I11" s="56">
        <f t="shared" si="7"/>
        <v>2</v>
      </c>
      <c r="J11" s="56">
        <f t="shared" si="8"/>
        <v>0</v>
      </c>
      <c r="K11" s="56">
        <f t="shared" si="9"/>
        <v>1</v>
      </c>
      <c r="L11" s="43">
        <v>5</v>
      </c>
      <c r="M11" s="41">
        <v>4</v>
      </c>
      <c r="N11" s="41">
        <v>7</v>
      </c>
      <c r="O11" s="41">
        <v>9</v>
      </c>
      <c r="P11" s="41">
        <v>5</v>
      </c>
      <c r="Q11" s="41">
        <v>1</v>
      </c>
      <c r="R11" s="41">
        <v>5</v>
      </c>
      <c r="S11" s="41">
        <v>2</v>
      </c>
      <c r="T11" s="41">
        <v>3</v>
      </c>
      <c r="U11" s="41">
        <v>1</v>
      </c>
      <c r="V11" s="41">
        <v>3</v>
      </c>
      <c r="W11" s="41">
        <v>2</v>
      </c>
      <c r="X11" s="6">
        <f t="shared" si="0"/>
        <v>46</v>
      </c>
    </row>
    <row r="12" spans="1:25" x14ac:dyDescent="0.25">
      <c r="A12" s="28" t="s">
        <v>11</v>
      </c>
      <c r="B12" s="27" t="s">
        <v>5</v>
      </c>
      <c r="C12" s="56">
        <f t="shared" si="1"/>
        <v>1</v>
      </c>
      <c r="D12" s="56">
        <f t="shared" si="2"/>
        <v>0</v>
      </c>
      <c r="E12" s="56">
        <f t="shared" si="3"/>
        <v>4</v>
      </c>
      <c r="F12" s="56">
        <f t="shared" si="4"/>
        <v>0</v>
      </c>
      <c r="G12" s="56">
        <f t="shared" si="5"/>
        <v>1</v>
      </c>
      <c r="H12" s="56">
        <f t="shared" si="6"/>
        <v>3</v>
      </c>
      <c r="I12" s="56">
        <f t="shared" si="7"/>
        <v>3</v>
      </c>
      <c r="J12" s="56">
        <f t="shared" si="8"/>
        <v>0</v>
      </c>
      <c r="K12" s="56">
        <f t="shared" si="9"/>
        <v>3</v>
      </c>
      <c r="L12" s="43">
        <v>6</v>
      </c>
      <c r="M12" s="41">
        <v>3</v>
      </c>
      <c r="N12" s="41">
        <v>9</v>
      </c>
      <c r="O12" s="41">
        <v>6</v>
      </c>
      <c r="P12" s="41">
        <v>3</v>
      </c>
      <c r="Q12" s="41">
        <v>3</v>
      </c>
      <c r="R12" s="41">
        <v>3</v>
      </c>
      <c r="S12" s="41">
        <v>1</v>
      </c>
      <c r="T12" s="41">
        <v>5</v>
      </c>
      <c r="U12" s="41">
        <v>7</v>
      </c>
      <c r="V12" s="41">
        <v>7</v>
      </c>
      <c r="W12" s="41">
        <v>6</v>
      </c>
      <c r="X12" s="6">
        <f t="shared" si="0"/>
        <v>30</v>
      </c>
    </row>
    <row r="13" spans="1:25" x14ac:dyDescent="0.25">
      <c r="A13" s="28" t="s">
        <v>12</v>
      </c>
      <c r="B13" s="27" t="s">
        <v>15</v>
      </c>
      <c r="C13" s="56">
        <f t="shared" si="1"/>
        <v>2</v>
      </c>
      <c r="D13" s="56">
        <f t="shared" si="2"/>
        <v>0</v>
      </c>
      <c r="E13" s="56">
        <f t="shared" si="3"/>
        <v>0</v>
      </c>
      <c r="F13" s="56">
        <f t="shared" si="4"/>
        <v>2</v>
      </c>
      <c r="G13" s="56">
        <f t="shared" si="5"/>
        <v>1</v>
      </c>
      <c r="H13" s="56">
        <f t="shared" si="6"/>
        <v>1</v>
      </c>
      <c r="I13" s="56">
        <f t="shared" si="7"/>
        <v>4</v>
      </c>
      <c r="J13" s="56">
        <f t="shared" si="8"/>
        <v>2</v>
      </c>
      <c r="K13" s="56">
        <f t="shared" si="9"/>
        <v>1</v>
      </c>
      <c r="L13" s="43">
        <v>10</v>
      </c>
      <c r="M13" s="41">
        <v>11</v>
      </c>
      <c r="N13" s="41">
        <v>4</v>
      </c>
      <c r="O13" s="41">
        <v>1</v>
      </c>
      <c r="P13" s="41">
        <v>1</v>
      </c>
      <c r="Q13" s="41">
        <v>9</v>
      </c>
      <c r="R13" s="41">
        <v>10</v>
      </c>
      <c r="S13" s="41">
        <v>5</v>
      </c>
      <c r="T13" s="41">
        <v>6</v>
      </c>
      <c r="U13" s="41" t="s">
        <v>54</v>
      </c>
      <c r="V13" s="41">
        <v>4</v>
      </c>
      <c r="W13" s="41" t="s">
        <v>54</v>
      </c>
      <c r="X13" s="6">
        <f t="shared" si="0"/>
        <v>26</v>
      </c>
    </row>
    <row r="14" spans="1:25" x14ac:dyDescent="0.25">
      <c r="A14" s="28" t="s">
        <v>13</v>
      </c>
      <c r="B14" s="27" t="s">
        <v>18</v>
      </c>
      <c r="C14" s="56">
        <f t="shared" si="1"/>
        <v>0</v>
      </c>
      <c r="D14" s="56">
        <f t="shared" si="2"/>
        <v>1</v>
      </c>
      <c r="E14" s="56">
        <f t="shared" si="3"/>
        <v>2</v>
      </c>
      <c r="F14" s="56">
        <f t="shared" si="4"/>
        <v>1</v>
      </c>
      <c r="G14" s="56">
        <f t="shared" si="5"/>
        <v>0</v>
      </c>
      <c r="H14" s="56">
        <f t="shared" si="6"/>
        <v>3</v>
      </c>
      <c r="I14" s="56">
        <f t="shared" si="7"/>
        <v>5</v>
      </c>
      <c r="J14" s="56">
        <f t="shared" si="8"/>
        <v>0</v>
      </c>
      <c r="K14" s="56">
        <f t="shared" si="9"/>
        <v>2</v>
      </c>
      <c r="L14" s="43">
        <v>2</v>
      </c>
      <c r="M14" s="41">
        <v>7</v>
      </c>
      <c r="N14" s="41">
        <v>6</v>
      </c>
      <c r="O14" s="41">
        <v>3</v>
      </c>
      <c r="P14" s="41">
        <v>10</v>
      </c>
      <c r="Q14" s="41">
        <v>6</v>
      </c>
      <c r="R14" s="41">
        <v>8</v>
      </c>
      <c r="S14" s="41">
        <v>10</v>
      </c>
      <c r="T14" s="41">
        <v>8</v>
      </c>
      <c r="U14" s="41">
        <v>3</v>
      </c>
      <c r="V14" s="41">
        <v>6</v>
      </c>
      <c r="W14" s="41">
        <v>4</v>
      </c>
      <c r="X14" s="6">
        <f t="shared" si="0"/>
        <v>19</v>
      </c>
    </row>
    <row r="15" spans="1:25" x14ac:dyDescent="0.25">
      <c r="A15" s="28" t="s">
        <v>16</v>
      </c>
      <c r="B15" s="27" t="s">
        <v>2</v>
      </c>
      <c r="C15" s="56">
        <f t="shared" si="1"/>
        <v>0</v>
      </c>
      <c r="D15" s="56">
        <f t="shared" si="2"/>
        <v>1</v>
      </c>
      <c r="E15" s="56">
        <f t="shared" si="3"/>
        <v>0</v>
      </c>
      <c r="F15" s="56">
        <f t="shared" si="4"/>
        <v>0</v>
      </c>
      <c r="G15" s="56">
        <f t="shared" si="5"/>
        <v>0</v>
      </c>
      <c r="H15" s="56">
        <f t="shared" si="6"/>
        <v>5</v>
      </c>
      <c r="I15" s="56">
        <f t="shared" si="7"/>
        <v>5</v>
      </c>
      <c r="J15" s="56">
        <f t="shared" si="8"/>
        <v>1</v>
      </c>
      <c r="K15" s="56" t="str">
        <f t="shared" si="9"/>
        <v>RIT</v>
      </c>
      <c r="L15" s="43">
        <v>7</v>
      </c>
      <c r="M15" s="41">
        <v>6</v>
      </c>
      <c r="N15" s="41">
        <v>2</v>
      </c>
      <c r="O15" s="41">
        <v>8</v>
      </c>
      <c r="P15" s="41">
        <v>6</v>
      </c>
      <c r="Q15" s="41">
        <v>7</v>
      </c>
      <c r="R15" s="41">
        <v>6</v>
      </c>
      <c r="S15" s="41">
        <v>6</v>
      </c>
      <c r="T15" s="41">
        <v>7</v>
      </c>
      <c r="U15" s="41">
        <v>6</v>
      </c>
      <c r="V15" s="41">
        <v>8</v>
      </c>
      <c r="W15" s="41" t="s">
        <v>54</v>
      </c>
      <c r="X15" s="6">
        <f t="shared" si="0"/>
        <v>11</v>
      </c>
    </row>
    <row r="16" spans="1:25" x14ac:dyDescent="0.25">
      <c r="A16" s="28" t="s">
        <v>17</v>
      </c>
      <c r="B16" s="27" t="s">
        <v>33</v>
      </c>
      <c r="C16" s="56">
        <f t="shared" si="1"/>
        <v>0</v>
      </c>
      <c r="D16" s="56">
        <f t="shared" si="2"/>
        <v>0</v>
      </c>
      <c r="E16" s="56">
        <f t="shared" si="3"/>
        <v>0</v>
      </c>
      <c r="F16" s="56">
        <f t="shared" si="4"/>
        <v>1</v>
      </c>
      <c r="G16" s="56">
        <f t="shared" si="5"/>
        <v>1</v>
      </c>
      <c r="H16" s="56">
        <f t="shared" si="6"/>
        <v>0</v>
      </c>
      <c r="I16" s="56">
        <f t="shared" si="7"/>
        <v>10</v>
      </c>
      <c r="J16" s="56">
        <f t="shared" si="8"/>
        <v>0</v>
      </c>
      <c r="K16" s="56">
        <f t="shared" si="9"/>
        <v>9</v>
      </c>
      <c r="L16" s="43">
        <v>8</v>
      </c>
      <c r="M16" s="41">
        <v>10</v>
      </c>
      <c r="N16" s="41">
        <v>11</v>
      </c>
      <c r="O16" s="41">
        <v>7</v>
      </c>
      <c r="P16" s="41">
        <v>7</v>
      </c>
      <c r="Q16" s="41">
        <v>5</v>
      </c>
      <c r="R16" s="41">
        <v>7</v>
      </c>
      <c r="S16" s="41">
        <v>9</v>
      </c>
      <c r="T16" s="41">
        <v>9</v>
      </c>
      <c r="U16" s="41">
        <v>4</v>
      </c>
      <c r="V16" s="41">
        <v>9</v>
      </c>
      <c r="W16" s="41">
        <v>7</v>
      </c>
      <c r="X16" s="6">
        <f t="shared" si="0"/>
        <v>5</v>
      </c>
    </row>
    <row r="17" spans="1:24" x14ac:dyDescent="0.25">
      <c r="A17" s="28" t="s">
        <v>31</v>
      </c>
      <c r="B17" s="27" t="s">
        <v>22</v>
      </c>
      <c r="C17" s="56">
        <f t="shared" si="1"/>
        <v>0</v>
      </c>
      <c r="D17" s="56">
        <f t="shared" si="2"/>
        <v>0</v>
      </c>
      <c r="E17" s="56">
        <f t="shared" si="3"/>
        <v>0</v>
      </c>
      <c r="F17" s="56">
        <f t="shared" si="4"/>
        <v>0</v>
      </c>
      <c r="G17" s="56">
        <f t="shared" si="5"/>
        <v>1</v>
      </c>
      <c r="H17" s="56">
        <f t="shared" si="6"/>
        <v>0</v>
      </c>
      <c r="I17" s="56">
        <f t="shared" si="7"/>
        <v>11</v>
      </c>
      <c r="J17" s="56">
        <f t="shared" si="8"/>
        <v>0</v>
      </c>
      <c r="K17" s="56">
        <f t="shared" si="9"/>
        <v>8</v>
      </c>
      <c r="L17" s="43">
        <v>11</v>
      </c>
      <c r="M17" s="41">
        <v>9</v>
      </c>
      <c r="N17" s="41">
        <v>5</v>
      </c>
      <c r="O17" s="41">
        <v>10</v>
      </c>
      <c r="P17" s="41">
        <v>9</v>
      </c>
      <c r="Q17" s="41">
        <v>11</v>
      </c>
      <c r="R17" s="41">
        <v>9</v>
      </c>
      <c r="S17" s="41">
        <v>7</v>
      </c>
      <c r="T17" s="41">
        <v>10</v>
      </c>
      <c r="U17" s="41">
        <v>8</v>
      </c>
      <c r="V17" s="41">
        <v>10</v>
      </c>
      <c r="W17" s="41">
        <v>8</v>
      </c>
      <c r="X17" s="6">
        <f t="shared" si="0"/>
        <v>2</v>
      </c>
    </row>
    <row r="18" spans="1:24" x14ac:dyDescent="0.25">
      <c r="A18" s="29" t="s">
        <v>32</v>
      </c>
      <c r="B18" s="30" t="s">
        <v>20</v>
      </c>
      <c r="C18" s="56">
        <f t="shared" si="1"/>
        <v>0</v>
      </c>
      <c r="D18" s="56">
        <f t="shared" si="2"/>
        <v>0</v>
      </c>
      <c r="E18" s="56">
        <f t="shared" si="3"/>
        <v>0</v>
      </c>
      <c r="F18" s="56">
        <f t="shared" si="4"/>
        <v>0</v>
      </c>
      <c r="G18" s="56">
        <f t="shared" si="5"/>
        <v>0</v>
      </c>
      <c r="H18" s="56">
        <f t="shared" si="6"/>
        <v>0</v>
      </c>
      <c r="I18" s="56">
        <f t="shared" si="7"/>
        <v>8</v>
      </c>
      <c r="J18" s="56">
        <f t="shared" si="8"/>
        <v>1</v>
      </c>
      <c r="K18" s="56">
        <f t="shared" si="9"/>
        <v>8</v>
      </c>
      <c r="L18" s="44">
        <v>9</v>
      </c>
      <c r="M18" s="42">
        <v>8</v>
      </c>
      <c r="N18" s="42">
        <v>10</v>
      </c>
      <c r="O18" s="42">
        <v>11</v>
      </c>
      <c r="P18" s="42">
        <v>11</v>
      </c>
      <c r="Q18" s="42">
        <v>10</v>
      </c>
      <c r="R18" s="42">
        <v>11</v>
      </c>
      <c r="S18" s="42">
        <v>11</v>
      </c>
      <c r="T18" s="42" t="s">
        <v>54</v>
      </c>
      <c r="U18" s="42"/>
      <c r="V18" s="42"/>
      <c r="W18" s="42"/>
      <c r="X18" s="5">
        <f t="shared" si="0"/>
        <v>0</v>
      </c>
    </row>
    <row r="19" spans="1:24" x14ac:dyDescent="0.25">
      <c r="C19" s="49"/>
      <c r="D19" s="49"/>
      <c r="E19" s="49"/>
      <c r="F19" s="49"/>
      <c r="G19" s="49"/>
      <c r="H19" s="49"/>
      <c r="I19" s="49"/>
      <c r="J19" s="49"/>
      <c r="K19" s="49"/>
    </row>
    <row r="20" spans="1:24" x14ac:dyDescent="0.25">
      <c r="C20" s="49"/>
      <c r="D20" s="49"/>
      <c r="E20" s="49"/>
      <c r="F20" s="49"/>
      <c r="G20" s="49"/>
      <c r="H20" s="49"/>
      <c r="I20" s="49"/>
      <c r="J20" s="49"/>
      <c r="K20" s="49"/>
    </row>
    <row r="21" spans="1:24" x14ac:dyDescent="0.25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3"/>
    </row>
    <row r="22" spans="1:24" x14ac:dyDescent="0.25"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24" x14ac:dyDescent="0.25"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1:24" x14ac:dyDescent="0.25"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5" spans="1:24" x14ac:dyDescent="0.25"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1:24" x14ac:dyDescent="0.25"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24" x14ac:dyDescent="0.25"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24" x14ac:dyDescent="0.25"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24" x14ac:dyDescent="0.25">
      <c r="B29" s="49"/>
      <c r="C29" s="50"/>
      <c r="D29" s="50"/>
      <c r="E29" s="50"/>
      <c r="F29" s="50"/>
      <c r="G29" s="50"/>
      <c r="H29" s="50"/>
      <c r="I29" s="50"/>
      <c r="J29" s="50"/>
      <c r="K29" s="50"/>
    </row>
    <row r="30" spans="1:24" x14ac:dyDescent="0.25">
      <c r="B30" s="49"/>
      <c r="L30" s="50"/>
    </row>
    <row r="31" spans="1:24" x14ac:dyDescent="0.25">
      <c r="B31" s="49"/>
      <c r="L31" s="50"/>
    </row>
    <row r="32" spans="1:24" x14ac:dyDescent="0.25">
      <c r="B32" s="50"/>
      <c r="L32" s="51"/>
    </row>
  </sheetData>
  <sortState ref="B8:X17">
    <sortCondition descending="1" ref="X7:X17"/>
  </sortState>
  <mergeCells count="5">
    <mergeCell ref="X6:X7"/>
    <mergeCell ref="A1:X2"/>
    <mergeCell ref="A6:B7"/>
    <mergeCell ref="A3:X3"/>
    <mergeCell ref="A4:X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zoomScale="85" zoomScaleNormal="85" workbookViewId="0">
      <selection activeCell="N51" sqref="N51"/>
    </sheetView>
  </sheetViews>
  <sheetFormatPr defaultRowHeight="15" x14ac:dyDescent="0.25"/>
  <cols>
    <col min="1" max="1" width="3.7109375" customWidth="1"/>
    <col min="2" max="2" width="15.140625" customWidth="1"/>
    <col min="3" max="11" width="3.7109375" hidden="1" customWidth="1"/>
    <col min="12" max="28" width="14.28515625" customWidth="1"/>
  </cols>
  <sheetData>
    <row r="1" spans="1:25" x14ac:dyDescent="0.25">
      <c r="A1" s="125" t="s">
        <v>106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</row>
    <row r="2" spans="1:25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</row>
    <row r="3" spans="1:25" ht="15" customHeight="1" x14ac:dyDescent="0.25">
      <c r="A3" s="129" t="s">
        <v>107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</row>
    <row r="4" spans="1:25" ht="15" customHeight="1" x14ac:dyDescent="0.25">
      <c r="A4" s="129" t="s">
        <v>108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</row>
    <row r="5" spans="1:25" x14ac:dyDescent="0.25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5" x14ac:dyDescent="0.25">
      <c r="A6" s="126" t="s">
        <v>0</v>
      </c>
      <c r="B6" s="123"/>
      <c r="C6" s="63"/>
      <c r="D6" s="63"/>
      <c r="E6" s="63"/>
      <c r="F6" s="63"/>
      <c r="G6" s="63"/>
      <c r="H6" s="63"/>
      <c r="I6" s="63"/>
      <c r="J6" s="63"/>
      <c r="K6" s="63"/>
      <c r="L6" s="37" t="s">
        <v>18</v>
      </c>
      <c r="M6" s="19" t="s">
        <v>118</v>
      </c>
      <c r="N6" s="19" t="s">
        <v>1</v>
      </c>
      <c r="O6" s="19" t="s">
        <v>15</v>
      </c>
      <c r="P6" s="19" t="s">
        <v>5</v>
      </c>
      <c r="Q6" s="19" t="s">
        <v>6</v>
      </c>
      <c r="R6" s="19" t="s">
        <v>4</v>
      </c>
      <c r="S6" s="19" t="s">
        <v>125</v>
      </c>
      <c r="T6" s="19" t="s">
        <v>127</v>
      </c>
      <c r="U6" s="19" t="s">
        <v>22</v>
      </c>
      <c r="V6" s="19" t="s">
        <v>14</v>
      </c>
      <c r="W6" s="19" t="s">
        <v>2</v>
      </c>
      <c r="X6" s="130" t="s">
        <v>3</v>
      </c>
    </row>
    <row r="7" spans="1:25" x14ac:dyDescent="0.25">
      <c r="A7" s="127"/>
      <c r="B7" s="124"/>
      <c r="C7" s="64"/>
      <c r="D7" s="64"/>
      <c r="E7" s="64"/>
      <c r="F7" s="64"/>
      <c r="G7" s="64"/>
      <c r="H7" s="64"/>
      <c r="I7" s="64"/>
      <c r="J7" s="64"/>
      <c r="K7" s="64"/>
      <c r="L7" s="4" t="s">
        <v>117</v>
      </c>
      <c r="M7" s="2" t="s">
        <v>119</v>
      </c>
      <c r="N7" s="2" t="s">
        <v>120</v>
      </c>
      <c r="O7" s="2" t="s">
        <v>121</v>
      </c>
      <c r="P7" s="2" t="s">
        <v>122</v>
      </c>
      <c r="Q7" s="2" t="s">
        <v>123</v>
      </c>
      <c r="R7" s="2" t="s">
        <v>124</v>
      </c>
      <c r="S7" s="2" t="s">
        <v>126</v>
      </c>
      <c r="T7" s="2" t="s">
        <v>128</v>
      </c>
      <c r="U7" s="2" t="s">
        <v>129</v>
      </c>
      <c r="V7" s="2" t="s">
        <v>130</v>
      </c>
      <c r="W7" s="2" t="s">
        <v>131</v>
      </c>
      <c r="X7" s="131"/>
      <c r="Y7" s="1"/>
    </row>
    <row r="8" spans="1:25" x14ac:dyDescent="0.25">
      <c r="A8" s="26" t="s">
        <v>7</v>
      </c>
      <c r="B8" s="27" t="s">
        <v>4</v>
      </c>
      <c r="C8" s="56">
        <f>COUNTIF($L8:$W8,1)</f>
        <v>7</v>
      </c>
      <c r="D8" s="56">
        <f>COUNTIF($L8:$W8,2)</f>
        <v>2</v>
      </c>
      <c r="E8" s="56">
        <f>COUNTIF($L8:$W8,3)</f>
        <v>2</v>
      </c>
      <c r="F8" s="56">
        <f>COUNTIF($L8:$W8,4)</f>
        <v>1</v>
      </c>
      <c r="G8" s="56">
        <f>COUNTIF($L8:$W8,5)</f>
        <v>0</v>
      </c>
      <c r="H8" s="56">
        <f>COUNTIF($L8:$W8,6)</f>
        <v>0</v>
      </c>
      <c r="I8" s="56">
        <f>COUNTIF($L8:$W8,"&gt;6")</f>
        <v>0</v>
      </c>
      <c r="J8" s="56">
        <f>COUNTIF($L8:$W8,"RIT")</f>
        <v>0</v>
      </c>
      <c r="K8" s="56">
        <f>LOOKUP(B8,$L$6:$W$6,L8:W8)</f>
        <v>1</v>
      </c>
      <c r="L8" s="43">
        <v>1</v>
      </c>
      <c r="M8" s="41">
        <v>1</v>
      </c>
      <c r="N8" s="41">
        <v>2</v>
      </c>
      <c r="O8" s="41">
        <v>3</v>
      </c>
      <c r="P8" s="41">
        <v>1</v>
      </c>
      <c r="Q8" s="41">
        <v>1</v>
      </c>
      <c r="R8" s="41">
        <v>1</v>
      </c>
      <c r="S8" s="41">
        <v>4</v>
      </c>
      <c r="T8" s="41">
        <v>2</v>
      </c>
      <c r="U8" s="41">
        <v>1</v>
      </c>
      <c r="V8" s="41">
        <v>1</v>
      </c>
      <c r="W8" s="41">
        <v>3</v>
      </c>
      <c r="X8" s="8">
        <f t="shared" ref="X8:X15" si="0">COUNTIF(L8:W8,1)*10+COUNTIF(L8:W8,2)*6+COUNTIF(L8:W8,3)*4+COUNTIF(L8:W8,4)*3+COUNTIF(L8:W8,5)*2+COUNTIF(L8:W8,6)-IF(AND(LOOKUP(B8,L$6:W$6,L8:W8)=1,LOOKUP(B8,L$6:W$6,L8:W8)&lt;&gt;""),3,IF(AND(LOOKUP(B8,L$6:W$6,L8:W8)&lt;=6,LOOKUP(B8,L$6:W$6,L8:W8)&lt;&gt;""),1,0))</f>
        <v>90</v>
      </c>
    </row>
    <row r="9" spans="1:25" x14ac:dyDescent="0.25">
      <c r="A9" s="28" t="s">
        <v>8</v>
      </c>
      <c r="B9" s="27" t="s">
        <v>1</v>
      </c>
      <c r="C9" s="56">
        <f t="shared" ref="C9:C15" si="1">COUNTIF($L9:$W9,1)</f>
        <v>3</v>
      </c>
      <c r="D9" s="56">
        <f t="shared" ref="D9:D15" si="2">COUNTIF($L9:$W9,2)</f>
        <v>3</v>
      </c>
      <c r="E9" s="56">
        <f t="shared" ref="E9:E15" si="3">COUNTIF($L9:$W9,3)</f>
        <v>2</v>
      </c>
      <c r="F9" s="56">
        <f t="shared" ref="F9:F15" si="4">COUNTIF($L9:$W9,4)</f>
        <v>3</v>
      </c>
      <c r="G9" s="56">
        <f t="shared" ref="G9:G15" si="5">COUNTIF($L9:$W9,5)</f>
        <v>1</v>
      </c>
      <c r="H9" s="56">
        <f t="shared" ref="H9:H15" si="6">COUNTIF($L9:$W9,6)</f>
        <v>0</v>
      </c>
      <c r="I9" s="56">
        <f t="shared" ref="I9:I15" si="7">COUNTIF($L9:$W9,"&gt;6")</f>
        <v>0</v>
      </c>
      <c r="J9" s="56">
        <f t="shared" ref="J9:J15" si="8">COUNTIF($L9:$W9,"RIT")</f>
        <v>0</v>
      </c>
      <c r="K9" s="56">
        <f t="shared" ref="K9:K15" si="9">LOOKUP(B9,$L$6:$W$6,L9:W9)</f>
        <v>1</v>
      </c>
      <c r="L9" s="43">
        <v>4</v>
      </c>
      <c r="M9" s="41">
        <v>2</v>
      </c>
      <c r="N9" s="41">
        <v>1</v>
      </c>
      <c r="O9" s="41">
        <v>1</v>
      </c>
      <c r="P9" s="41">
        <v>4</v>
      </c>
      <c r="Q9" s="41">
        <v>4</v>
      </c>
      <c r="R9" s="41">
        <v>3</v>
      </c>
      <c r="S9" s="41">
        <v>1</v>
      </c>
      <c r="T9" s="41">
        <v>5</v>
      </c>
      <c r="U9" s="41">
        <v>2</v>
      </c>
      <c r="V9" s="41">
        <v>3</v>
      </c>
      <c r="W9" s="41">
        <v>2</v>
      </c>
      <c r="X9" s="6">
        <f t="shared" si="0"/>
        <v>64</v>
      </c>
    </row>
    <row r="10" spans="1:25" x14ac:dyDescent="0.25">
      <c r="A10" s="28" t="s">
        <v>9</v>
      </c>
      <c r="B10" s="27" t="s">
        <v>5</v>
      </c>
      <c r="C10" s="56">
        <f t="shared" si="1"/>
        <v>1</v>
      </c>
      <c r="D10" s="56">
        <f t="shared" si="2"/>
        <v>4</v>
      </c>
      <c r="E10" s="56">
        <f t="shared" si="3"/>
        <v>3</v>
      </c>
      <c r="F10" s="56">
        <f t="shared" si="4"/>
        <v>2</v>
      </c>
      <c r="G10" s="56">
        <f t="shared" si="5"/>
        <v>0</v>
      </c>
      <c r="H10" s="56">
        <f t="shared" si="6"/>
        <v>2</v>
      </c>
      <c r="I10" s="56">
        <f t="shared" si="7"/>
        <v>0</v>
      </c>
      <c r="J10" s="56">
        <f t="shared" si="8"/>
        <v>0</v>
      </c>
      <c r="K10" s="56">
        <f t="shared" si="9"/>
        <v>2</v>
      </c>
      <c r="L10" s="43">
        <v>3</v>
      </c>
      <c r="M10" s="41">
        <v>3</v>
      </c>
      <c r="N10" s="41">
        <v>4</v>
      </c>
      <c r="O10" s="41">
        <v>2</v>
      </c>
      <c r="P10" s="41">
        <v>2</v>
      </c>
      <c r="Q10" s="41">
        <v>6</v>
      </c>
      <c r="R10" s="41">
        <v>2</v>
      </c>
      <c r="S10" s="41">
        <v>2</v>
      </c>
      <c r="T10" s="41">
        <v>3</v>
      </c>
      <c r="U10" s="41">
        <v>6</v>
      </c>
      <c r="V10" s="41">
        <v>4</v>
      </c>
      <c r="W10" s="41">
        <v>1</v>
      </c>
      <c r="X10" s="6">
        <f t="shared" si="0"/>
        <v>53</v>
      </c>
    </row>
    <row r="11" spans="1:25" x14ac:dyDescent="0.25">
      <c r="A11" s="28" t="s">
        <v>10</v>
      </c>
      <c r="B11" s="27" t="s">
        <v>14</v>
      </c>
      <c r="C11" s="56">
        <f t="shared" si="1"/>
        <v>0</v>
      </c>
      <c r="D11" s="56">
        <f t="shared" si="2"/>
        <v>2</v>
      </c>
      <c r="E11" s="56">
        <f t="shared" si="3"/>
        <v>1</v>
      </c>
      <c r="F11" s="56">
        <f t="shared" si="4"/>
        <v>4</v>
      </c>
      <c r="G11" s="56">
        <f t="shared" si="5"/>
        <v>3</v>
      </c>
      <c r="H11" s="56">
        <f t="shared" si="6"/>
        <v>1</v>
      </c>
      <c r="I11" s="56">
        <f t="shared" si="7"/>
        <v>1</v>
      </c>
      <c r="J11" s="56">
        <f t="shared" si="8"/>
        <v>0</v>
      </c>
      <c r="K11" s="56">
        <f t="shared" si="9"/>
        <v>2</v>
      </c>
      <c r="L11" s="43">
        <v>5</v>
      </c>
      <c r="M11" s="41">
        <v>4</v>
      </c>
      <c r="N11" s="41">
        <v>3</v>
      </c>
      <c r="O11" s="41">
        <v>4</v>
      </c>
      <c r="P11" s="41">
        <v>6</v>
      </c>
      <c r="Q11" s="41">
        <v>2</v>
      </c>
      <c r="R11" s="41">
        <v>4</v>
      </c>
      <c r="S11" s="41">
        <v>5</v>
      </c>
      <c r="T11" s="41">
        <v>7</v>
      </c>
      <c r="U11" s="41">
        <v>5</v>
      </c>
      <c r="V11" s="41">
        <v>2</v>
      </c>
      <c r="W11" s="41">
        <v>4</v>
      </c>
      <c r="X11" s="6">
        <f t="shared" si="0"/>
        <v>34</v>
      </c>
    </row>
    <row r="12" spans="1:25" x14ac:dyDescent="0.25">
      <c r="A12" s="28" t="s">
        <v>11</v>
      </c>
      <c r="B12" s="27" t="s">
        <v>6</v>
      </c>
      <c r="C12" s="56">
        <f t="shared" si="1"/>
        <v>1</v>
      </c>
      <c r="D12" s="56">
        <f t="shared" si="2"/>
        <v>0</v>
      </c>
      <c r="E12" s="56">
        <f t="shared" si="3"/>
        <v>3</v>
      </c>
      <c r="F12" s="56">
        <f t="shared" si="4"/>
        <v>0</v>
      </c>
      <c r="G12" s="56">
        <f t="shared" si="5"/>
        <v>2</v>
      </c>
      <c r="H12" s="56">
        <f t="shared" si="6"/>
        <v>2</v>
      </c>
      <c r="I12" s="56">
        <f t="shared" si="7"/>
        <v>2</v>
      </c>
      <c r="J12" s="56">
        <f t="shared" si="8"/>
        <v>2</v>
      </c>
      <c r="K12" s="56">
        <f t="shared" si="9"/>
        <v>7</v>
      </c>
      <c r="L12" s="43">
        <v>6</v>
      </c>
      <c r="M12" s="41">
        <v>6</v>
      </c>
      <c r="N12" s="41">
        <v>7</v>
      </c>
      <c r="O12" s="41" t="s">
        <v>54</v>
      </c>
      <c r="P12" s="41">
        <v>3</v>
      </c>
      <c r="Q12" s="41">
        <v>7</v>
      </c>
      <c r="R12" s="41">
        <v>5</v>
      </c>
      <c r="S12" s="41">
        <v>3</v>
      </c>
      <c r="T12" s="41">
        <v>1</v>
      </c>
      <c r="U12" s="41">
        <v>3</v>
      </c>
      <c r="V12" s="41" t="s">
        <v>54</v>
      </c>
      <c r="W12" s="41">
        <v>5</v>
      </c>
      <c r="X12" s="6">
        <f t="shared" si="0"/>
        <v>28</v>
      </c>
    </row>
    <row r="13" spans="1:25" x14ac:dyDescent="0.25">
      <c r="A13" s="28" t="s">
        <v>12</v>
      </c>
      <c r="B13" s="27" t="s">
        <v>18</v>
      </c>
      <c r="C13" s="56">
        <f t="shared" si="1"/>
        <v>0</v>
      </c>
      <c r="D13" s="56">
        <f t="shared" si="2"/>
        <v>1</v>
      </c>
      <c r="E13" s="56">
        <f t="shared" si="3"/>
        <v>1</v>
      </c>
      <c r="F13" s="56">
        <f t="shared" si="4"/>
        <v>1</v>
      </c>
      <c r="G13" s="56">
        <f t="shared" si="5"/>
        <v>2</v>
      </c>
      <c r="H13" s="56">
        <f t="shared" si="6"/>
        <v>2</v>
      </c>
      <c r="I13" s="56">
        <f t="shared" si="7"/>
        <v>4</v>
      </c>
      <c r="J13" s="56">
        <f t="shared" si="8"/>
        <v>1</v>
      </c>
      <c r="K13" s="56">
        <f t="shared" si="9"/>
        <v>2</v>
      </c>
      <c r="L13" s="43">
        <v>2</v>
      </c>
      <c r="M13" s="41">
        <v>7</v>
      </c>
      <c r="N13" s="41">
        <v>5</v>
      </c>
      <c r="O13" s="41" t="s">
        <v>54</v>
      </c>
      <c r="P13" s="41">
        <v>8</v>
      </c>
      <c r="Q13" s="41">
        <v>3</v>
      </c>
      <c r="R13" s="41">
        <v>7</v>
      </c>
      <c r="S13" s="41">
        <v>6</v>
      </c>
      <c r="T13" s="41">
        <v>6</v>
      </c>
      <c r="U13" s="41">
        <v>4</v>
      </c>
      <c r="V13" s="41">
        <v>5</v>
      </c>
      <c r="W13" s="41">
        <v>7</v>
      </c>
      <c r="X13" s="6">
        <f t="shared" si="0"/>
        <v>18</v>
      </c>
    </row>
    <row r="14" spans="1:25" x14ac:dyDescent="0.25">
      <c r="A14" s="28" t="s">
        <v>13</v>
      </c>
      <c r="B14" s="27" t="s">
        <v>118</v>
      </c>
      <c r="C14" s="56">
        <f t="shared" si="1"/>
        <v>0</v>
      </c>
      <c r="D14" s="56">
        <f t="shared" si="2"/>
        <v>0</v>
      </c>
      <c r="E14" s="56">
        <f t="shared" si="3"/>
        <v>0</v>
      </c>
      <c r="F14" s="56">
        <f t="shared" si="4"/>
        <v>1</v>
      </c>
      <c r="G14" s="56">
        <f t="shared" si="5"/>
        <v>4</v>
      </c>
      <c r="H14" s="56">
        <f t="shared" si="6"/>
        <v>2</v>
      </c>
      <c r="I14" s="56">
        <f t="shared" si="7"/>
        <v>5</v>
      </c>
      <c r="J14" s="56">
        <f t="shared" si="8"/>
        <v>0</v>
      </c>
      <c r="K14" s="56">
        <f t="shared" si="9"/>
        <v>5</v>
      </c>
      <c r="L14" s="43">
        <v>7</v>
      </c>
      <c r="M14" s="41">
        <v>5</v>
      </c>
      <c r="N14" s="41">
        <v>8</v>
      </c>
      <c r="O14" s="41">
        <v>5</v>
      </c>
      <c r="P14" s="41">
        <v>5</v>
      </c>
      <c r="Q14" s="41">
        <v>5</v>
      </c>
      <c r="R14" s="41">
        <v>8</v>
      </c>
      <c r="S14" s="41">
        <v>7</v>
      </c>
      <c r="T14" s="41">
        <v>4</v>
      </c>
      <c r="U14" s="41">
        <v>7</v>
      </c>
      <c r="V14" s="41">
        <v>6</v>
      </c>
      <c r="W14" s="41">
        <v>6</v>
      </c>
      <c r="X14" s="6">
        <f t="shared" si="0"/>
        <v>12</v>
      </c>
    </row>
    <row r="15" spans="1:25" x14ac:dyDescent="0.25">
      <c r="A15" s="29" t="s">
        <v>16</v>
      </c>
      <c r="B15" s="57" t="s">
        <v>15</v>
      </c>
      <c r="C15" s="56">
        <f t="shared" si="1"/>
        <v>0</v>
      </c>
      <c r="D15" s="56">
        <f t="shared" si="2"/>
        <v>0</v>
      </c>
      <c r="E15" s="56">
        <f t="shared" si="3"/>
        <v>0</v>
      </c>
      <c r="F15" s="56">
        <f t="shared" si="4"/>
        <v>0</v>
      </c>
      <c r="G15" s="56">
        <f t="shared" si="5"/>
        <v>0</v>
      </c>
      <c r="H15" s="56">
        <f t="shared" si="6"/>
        <v>2</v>
      </c>
      <c r="I15" s="56">
        <f t="shared" si="7"/>
        <v>3</v>
      </c>
      <c r="J15" s="56">
        <f t="shared" si="8"/>
        <v>3</v>
      </c>
      <c r="K15" s="56" t="str">
        <f t="shared" si="9"/>
        <v>RIT</v>
      </c>
      <c r="L15" s="53">
        <v>8</v>
      </c>
      <c r="M15" s="42">
        <v>8</v>
      </c>
      <c r="N15" s="42">
        <v>6</v>
      </c>
      <c r="O15" s="42" t="s">
        <v>54</v>
      </c>
      <c r="P15" s="42">
        <v>7</v>
      </c>
      <c r="Q15" s="42" t="s">
        <v>54</v>
      </c>
      <c r="R15" s="42">
        <v>6</v>
      </c>
      <c r="S15" s="42" t="s">
        <v>54</v>
      </c>
      <c r="T15" s="42"/>
      <c r="U15" s="42"/>
      <c r="V15" s="42"/>
      <c r="W15" s="42"/>
      <c r="X15" s="5">
        <f t="shared" si="0"/>
        <v>2</v>
      </c>
    </row>
    <row r="16" spans="1:25" x14ac:dyDescent="0.25">
      <c r="K16" s="56"/>
    </row>
    <row r="17" spans="2:14" x14ac:dyDescent="0.25">
      <c r="K17" s="56"/>
    </row>
    <row r="18" spans="2:14" x14ac:dyDescent="0.25">
      <c r="B18" s="49"/>
      <c r="C18" s="49"/>
      <c r="D18" s="49"/>
      <c r="E18" s="49"/>
      <c r="F18" s="49"/>
      <c r="G18" s="49"/>
      <c r="H18" s="49"/>
      <c r="I18" s="49"/>
      <c r="J18" s="49"/>
      <c r="K18" s="56"/>
      <c r="L18" s="3"/>
      <c r="N18" s="36"/>
    </row>
    <row r="19" spans="2:14" x14ac:dyDescent="0.25">
      <c r="B19" s="49"/>
      <c r="C19" s="49"/>
      <c r="D19" s="49"/>
      <c r="E19" s="49"/>
      <c r="F19" s="49"/>
      <c r="G19" s="49"/>
      <c r="H19" s="49"/>
      <c r="I19" s="49"/>
      <c r="J19" s="49"/>
      <c r="K19" s="49"/>
      <c r="N19" s="36"/>
    </row>
    <row r="20" spans="2:14" x14ac:dyDescent="0.25">
      <c r="B20" s="49"/>
      <c r="C20" s="49"/>
      <c r="D20" s="49"/>
      <c r="E20" s="49"/>
      <c r="F20" s="49"/>
      <c r="G20" s="49"/>
      <c r="H20" s="49"/>
      <c r="I20" s="49"/>
      <c r="J20" s="49"/>
      <c r="K20" s="49"/>
      <c r="N20" s="36"/>
    </row>
    <row r="21" spans="2:14" x14ac:dyDescent="0.25">
      <c r="B21" s="49"/>
      <c r="C21" s="49"/>
      <c r="D21" s="49"/>
      <c r="E21" s="49"/>
      <c r="F21" s="49"/>
      <c r="G21" s="49"/>
      <c r="H21" s="49"/>
      <c r="I21" s="49"/>
      <c r="J21" s="49"/>
      <c r="K21" s="49"/>
      <c r="N21" s="36"/>
    </row>
    <row r="22" spans="2:14" x14ac:dyDescent="0.25">
      <c r="B22" s="49"/>
      <c r="C22" s="49"/>
      <c r="D22" s="49"/>
      <c r="E22" s="49"/>
      <c r="F22" s="49"/>
      <c r="G22" s="49"/>
      <c r="H22" s="49"/>
      <c r="I22" s="49"/>
      <c r="J22" s="49"/>
      <c r="K22" s="49"/>
      <c r="N22" s="36"/>
    </row>
    <row r="23" spans="2:14" x14ac:dyDescent="0.25">
      <c r="B23" s="49"/>
      <c r="C23" s="49"/>
      <c r="D23" s="49"/>
      <c r="E23" s="49"/>
      <c r="F23" s="49"/>
      <c r="G23" s="49"/>
      <c r="H23" s="49"/>
      <c r="I23" s="49"/>
      <c r="J23" s="49"/>
      <c r="K23" s="49"/>
      <c r="N23" s="36"/>
    </row>
    <row r="24" spans="2:14" x14ac:dyDescent="0.25">
      <c r="B24" s="49"/>
      <c r="C24" s="49"/>
      <c r="D24" s="49"/>
      <c r="E24" s="49"/>
      <c r="F24" s="49"/>
      <c r="G24" s="49"/>
      <c r="H24" s="49"/>
      <c r="I24" s="49"/>
      <c r="J24" s="49"/>
      <c r="K24" s="49"/>
      <c r="N24" s="36"/>
    </row>
    <row r="25" spans="2:14" x14ac:dyDescent="0.25">
      <c r="B25" s="49"/>
      <c r="C25" s="49"/>
      <c r="D25" s="49"/>
      <c r="E25" s="49"/>
      <c r="F25" s="49"/>
      <c r="G25" s="49"/>
      <c r="H25" s="49"/>
      <c r="I25" s="49"/>
      <c r="J25" s="49"/>
      <c r="K25" s="49"/>
      <c r="N25" s="36"/>
    </row>
    <row r="26" spans="2:14" x14ac:dyDescent="0.25">
      <c r="B26" s="49"/>
      <c r="C26" s="49"/>
      <c r="D26" s="49"/>
      <c r="E26" s="49"/>
      <c r="F26" s="49"/>
      <c r="G26" s="49"/>
      <c r="H26" s="49"/>
      <c r="I26" s="49"/>
      <c r="J26" s="49"/>
      <c r="K26" s="49"/>
      <c r="N26" s="36"/>
    </row>
    <row r="27" spans="2:14" x14ac:dyDescent="0.25"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50"/>
    </row>
    <row r="28" spans="2:14" x14ac:dyDescent="0.25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50"/>
    </row>
    <row r="29" spans="2:14" x14ac:dyDescent="0.25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1"/>
    </row>
  </sheetData>
  <sortState ref="B8:X15">
    <sortCondition descending="1" ref="X8:X15"/>
  </sortState>
  <mergeCells count="5">
    <mergeCell ref="A1:X2"/>
    <mergeCell ref="A3:X3"/>
    <mergeCell ref="A6:B7"/>
    <mergeCell ref="X6:X7"/>
    <mergeCell ref="A4:X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zoomScale="85" zoomScaleNormal="85" workbookViewId="0">
      <selection activeCell="P21" sqref="P21"/>
    </sheetView>
  </sheetViews>
  <sheetFormatPr defaultRowHeight="15" x14ac:dyDescent="0.25"/>
  <cols>
    <col min="1" max="1" width="3.7109375" customWidth="1"/>
    <col min="2" max="2" width="15.140625" customWidth="1"/>
    <col min="3" max="11" width="3.7109375" hidden="1" customWidth="1"/>
    <col min="12" max="20" width="18.28515625" customWidth="1"/>
  </cols>
  <sheetData>
    <row r="1" spans="1:20" x14ac:dyDescent="0.25">
      <c r="A1" s="125" t="s">
        <v>143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0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</row>
    <row r="3" spans="1:20" ht="15" customHeight="1" x14ac:dyDescent="0.25">
      <c r="A3" s="129" t="s">
        <v>133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</row>
    <row r="4" spans="1:20" ht="15" customHeight="1" x14ac:dyDescent="0.25">
      <c r="A4" s="129" t="s">
        <v>108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</row>
    <row r="5" spans="1:20" x14ac:dyDescent="0.25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5"/>
      <c r="M5" s="45"/>
      <c r="N5" s="45"/>
      <c r="O5" s="45"/>
      <c r="P5" s="45"/>
      <c r="Q5" s="45"/>
      <c r="R5" s="45"/>
      <c r="S5" s="45"/>
      <c r="T5" s="45"/>
    </row>
    <row r="6" spans="1:20" x14ac:dyDescent="0.25">
      <c r="A6" s="126" t="s">
        <v>0</v>
      </c>
      <c r="B6" s="123"/>
      <c r="C6" s="63"/>
      <c r="D6" s="63"/>
      <c r="E6" s="63"/>
      <c r="F6" s="63"/>
      <c r="G6" s="63"/>
      <c r="H6" s="63"/>
      <c r="I6" s="63"/>
      <c r="J6" s="63"/>
      <c r="K6" s="63"/>
      <c r="L6" s="37" t="s">
        <v>18</v>
      </c>
      <c r="M6" s="19" t="s">
        <v>1</v>
      </c>
      <c r="N6" s="19" t="s">
        <v>15</v>
      </c>
      <c r="O6" s="19" t="s">
        <v>6</v>
      </c>
      <c r="P6" s="19" t="s">
        <v>4</v>
      </c>
      <c r="Q6" s="19" t="s">
        <v>139</v>
      </c>
      <c r="R6" s="19" t="s">
        <v>14</v>
      </c>
      <c r="S6" s="19" t="s">
        <v>2</v>
      </c>
      <c r="T6" s="130" t="s">
        <v>3</v>
      </c>
    </row>
    <row r="7" spans="1:20" x14ac:dyDescent="0.25">
      <c r="A7" s="127"/>
      <c r="B7" s="124"/>
      <c r="C7" s="64"/>
      <c r="D7" s="64"/>
      <c r="E7" s="64"/>
      <c r="F7" s="64"/>
      <c r="G7" s="64"/>
      <c r="H7" s="64"/>
      <c r="I7" s="64"/>
      <c r="J7" s="64"/>
      <c r="K7" s="64"/>
      <c r="L7" s="4" t="s">
        <v>134</v>
      </c>
      <c r="M7" s="2" t="s">
        <v>135</v>
      </c>
      <c r="N7" s="2" t="s">
        <v>136</v>
      </c>
      <c r="O7" s="2" t="s">
        <v>137</v>
      </c>
      <c r="P7" s="2" t="s">
        <v>138</v>
      </c>
      <c r="Q7" s="2" t="s">
        <v>140</v>
      </c>
      <c r="R7" s="2" t="s">
        <v>141</v>
      </c>
      <c r="S7" s="2" t="s">
        <v>142</v>
      </c>
      <c r="T7" s="131"/>
    </row>
    <row r="8" spans="1:20" x14ac:dyDescent="0.25">
      <c r="A8" s="26" t="s">
        <v>7</v>
      </c>
      <c r="B8" s="27" t="s">
        <v>4</v>
      </c>
      <c r="C8" s="56">
        <f>COUNTIF(L8:S8,1)</f>
        <v>3</v>
      </c>
      <c r="D8" s="56">
        <f>COUNTIF(L8:S8,2)</f>
        <v>5</v>
      </c>
      <c r="E8" s="56">
        <f>COUNTIF(L8:S8,3)</f>
        <v>0</v>
      </c>
      <c r="F8" s="56">
        <f>COUNTIF(L8:S8,4)</f>
        <v>0</v>
      </c>
      <c r="G8" s="56">
        <f>COUNTIF(L8:S8,5)</f>
        <v>0</v>
      </c>
      <c r="H8" s="56">
        <f>COUNTIF(L8:S8,6)</f>
        <v>0</v>
      </c>
      <c r="I8" s="56">
        <f>COUNTIF(L8:S8,"&gt;6")</f>
        <v>0</v>
      </c>
      <c r="J8" s="56">
        <f>COUNTIF(L8:S8,"RIT")</f>
        <v>0</v>
      </c>
      <c r="K8" s="56">
        <f>LOOKUP(B8,$L$6:$S$6,L8:S8)</f>
        <v>1</v>
      </c>
      <c r="L8" s="43">
        <v>1</v>
      </c>
      <c r="M8" s="41">
        <v>2</v>
      </c>
      <c r="N8" s="41">
        <v>2</v>
      </c>
      <c r="O8" s="41">
        <v>2</v>
      </c>
      <c r="P8" s="41">
        <v>1</v>
      </c>
      <c r="Q8" s="41">
        <v>1</v>
      </c>
      <c r="R8" s="41">
        <v>2</v>
      </c>
      <c r="S8" s="41">
        <v>2</v>
      </c>
      <c r="T8" s="8">
        <f t="shared" ref="T8:T13" si="0">COUNTIF(L8:S8,1)*10+COUNTIF(L8:S8,2)*6+COUNTIF(L8:S8,3)*4+COUNTIF(L8:S8,4)*3+COUNTIF(L8:S8,5)*2+COUNTIF(L8:S8,6)-IF(AND(LOOKUP(B8,L$6:S$6,L8:S8)=1,LOOKUP(B8,L$6:S$6,L8:S8)&lt;&gt;""),3,IF(AND(LOOKUP(B8,L$6:S$6,L8:S8)&lt;=6,LOOKUP(B8,L$6:S$6,L8:S8)&lt;&gt;""),1,0))</f>
        <v>57</v>
      </c>
    </row>
    <row r="9" spans="1:20" x14ac:dyDescent="0.25">
      <c r="A9" s="28" t="s">
        <v>8</v>
      </c>
      <c r="B9" s="27" t="s">
        <v>14</v>
      </c>
      <c r="C9" s="56">
        <f t="shared" ref="C9:C13" si="1">COUNTIF(L9:S9,1)</f>
        <v>2</v>
      </c>
      <c r="D9" s="56">
        <f t="shared" ref="D9:D13" si="2">COUNTIF(L9:S9,2)</f>
        <v>1</v>
      </c>
      <c r="E9" s="56">
        <f t="shared" ref="E9:E13" si="3">COUNTIF(L9:S9,3)</f>
        <v>4</v>
      </c>
      <c r="F9" s="56">
        <f t="shared" ref="F9:F13" si="4">COUNTIF(L9:S9,4)</f>
        <v>1</v>
      </c>
      <c r="G9" s="56">
        <f t="shared" ref="G9:G13" si="5">COUNTIF(L9:S9,5)</f>
        <v>0</v>
      </c>
      <c r="H9" s="56">
        <f t="shared" ref="H9:H13" si="6">COUNTIF(L9:S9,6)</f>
        <v>0</v>
      </c>
      <c r="I9" s="56">
        <f t="shared" ref="I9:I13" si="7">COUNTIF(L9:S9,"&gt;6")</f>
        <v>0</v>
      </c>
      <c r="J9" s="56">
        <f t="shared" ref="J9:J13" si="8">COUNTIF(L9:S9,"RIT")</f>
        <v>0</v>
      </c>
      <c r="K9" s="56">
        <f t="shared" ref="K9:K13" si="9">LOOKUP(B9,$L$6:$S$6,L9:S9)</f>
        <v>1</v>
      </c>
      <c r="L9" s="43">
        <v>4</v>
      </c>
      <c r="M9" s="41">
        <v>3</v>
      </c>
      <c r="N9" s="41">
        <v>3</v>
      </c>
      <c r="O9" s="41">
        <v>3</v>
      </c>
      <c r="P9" s="41">
        <v>3</v>
      </c>
      <c r="Q9" s="41">
        <v>2</v>
      </c>
      <c r="R9" s="41">
        <v>1</v>
      </c>
      <c r="S9" s="41">
        <v>1</v>
      </c>
      <c r="T9" s="6">
        <f t="shared" si="0"/>
        <v>42</v>
      </c>
    </row>
    <row r="10" spans="1:20" x14ac:dyDescent="0.25">
      <c r="A10" s="28" t="s">
        <v>9</v>
      </c>
      <c r="B10" s="27" t="s">
        <v>1</v>
      </c>
      <c r="C10" s="56">
        <f t="shared" si="1"/>
        <v>1</v>
      </c>
      <c r="D10" s="56">
        <f t="shared" si="2"/>
        <v>1</v>
      </c>
      <c r="E10" s="56">
        <f t="shared" si="3"/>
        <v>2</v>
      </c>
      <c r="F10" s="56">
        <f t="shared" si="4"/>
        <v>2</v>
      </c>
      <c r="G10" s="56">
        <f t="shared" si="5"/>
        <v>2</v>
      </c>
      <c r="H10" s="56">
        <f t="shared" si="6"/>
        <v>0</v>
      </c>
      <c r="I10" s="56">
        <f t="shared" si="7"/>
        <v>0</v>
      </c>
      <c r="J10" s="56">
        <f t="shared" si="8"/>
        <v>0</v>
      </c>
      <c r="K10" s="56">
        <f t="shared" si="9"/>
        <v>1</v>
      </c>
      <c r="L10" s="43">
        <v>3</v>
      </c>
      <c r="M10" s="41">
        <v>1</v>
      </c>
      <c r="N10" s="41">
        <v>4</v>
      </c>
      <c r="O10" s="41">
        <v>4</v>
      </c>
      <c r="P10" s="41">
        <v>2</v>
      </c>
      <c r="Q10" s="41">
        <v>5</v>
      </c>
      <c r="R10" s="41">
        <v>5</v>
      </c>
      <c r="S10" s="41">
        <v>3</v>
      </c>
      <c r="T10" s="6">
        <f t="shared" si="0"/>
        <v>31</v>
      </c>
    </row>
    <row r="11" spans="1:20" x14ac:dyDescent="0.25">
      <c r="A11" s="28" t="s">
        <v>10</v>
      </c>
      <c r="B11" s="32" t="s">
        <v>2</v>
      </c>
      <c r="C11" s="56">
        <f t="shared" si="1"/>
        <v>1</v>
      </c>
      <c r="D11" s="56">
        <f t="shared" si="2"/>
        <v>0</v>
      </c>
      <c r="E11" s="56">
        <f t="shared" si="3"/>
        <v>1</v>
      </c>
      <c r="F11" s="56">
        <f t="shared" si="4"/>
        <v>4</v>
      </c>
      <c r="G11" s="56">
        <f t="shared" si="5"/>
        <v>2</v>
      </c>
      <c r="H11" s="56">
        <f t="shared" si="6"/>
        <v>0</v>
      </c>
      <c r="I11" s="56">
        <f t="shared" si="7"/>
        <v>0</v>
      </c>
      <c r="J11" s="56">
        <f t="shared" si="8"/>
        <v>0</v>
      </c>
      <c r="K11" s="56">
        <f t="shared" si="9"/>
        <v>4</v>
      </c>
      <c r="L11" s="54">
        <v>5</v>
      </c>
      <c r="M11" s="36">
        <v>4</v>
      </c>
      <c r="N11" s="36">
        <v>5</v>
      </c>
      <c r="O11" s="36">
        <v>1</v>
      </c>
      <c r="P11" s="36">
        <v>4</v>
      </c>
      <c r="Q11" s="36">
        <v>4</v>
      </c>
      <c r="R11" s="36">
        <v>3</v>
      </c>
      <c r="S11" s="55">
        <v>4</v>
      </c>
      <c r="T11" s="6">
        <f t="shared" si="0"/>
        <v>29</v>
      </c>
    </row>
    <row r="12" spans="1:20" x14ac:dyDescent="0.25">
      <c r="A12" s="28" t="s">
        <v>11</v>
      </c>
      <c r="B12" s="27" t="s">
        <v>15</v>
      </c>
      <c r="C12" s="56">
        <f t="shared" si="1"/>
        <v>1</v>
      </c>
      <c r="D12" s="56">
        <f t="shared" si="2"/>
        <v>1</v>
      </c>
      <c r="E12" s="56">
        <f t="shared" si="3"/>
        <v>1</v>
      </c>
      <c r="F12" s="56">
        <f t="shared" si="4"/>
        <v>1</v>
      </c>
      <c r="G12" s="56">
        <f t="shared" si="5"/>
        <v>3</v>
      </c>
      <c r="H12" s="56">
        <f t="shared" si="6"/>
        <v>0</v>
      </c>
      <c r="I12" s="56">
        <f t="shared" si="7"/>
        <v>0</v>
      </c>
      <c r="J12" s="56">
        <f t="shared" si="8"/>
        <v>1</v>
      </c>
      <c r="K12" s="56">
        <f t="shared" si="9"/>
        <v>1</v>
      </c>
      <c r="L12" s="43">
        <v>2</v>
      </c>
      <c r="M12" s="41">
        <v>5</v>
      </c>
      <c r="N12" s="41">
        <v>1</v>
      </c>
      <c r="O12" s="41">
        <v>5</v>
      </c>
      <c r="P12" s="41">
        <v>5</v>
      </c>
      <c r="Q12" s="41">
        <v>3</v>
      </c>
      <c r="R12" s="41">
        <v>4</v>
      </c>
      <c r="S12" s="41" t="s">
        <v>54</v>
      </c>
      <c r="T12" s="6">
        <f t="shared" si="0"/>
        <v>26</v>
      </c>
    </row>
    <row r="13" spans="1:20" x14ac:dyDescent="0.25">
      <c r="A13" s="29" t="s">
        <v>12</v>
      </c>
      <c r="B13" s="30" t="s">
        <v>139</v>
      </c>
      <c r="C13" s="56">
        <f t="shared" si="1"/>
        <v>0</v>
      </c>
      <c r="D13" s="56">
        <f t="shared" si="2"/>
        <v>0</v>
      </c>
      <c r="E13" s="56">
        <f t="shared" si="3"/>
        <v>0</v>
      </c>
      <c r="F13" s="56">
        <f t="shared" si="4"/>
        <v>0</v>
      </c>
      <c r="G13" s="56">
        <f t="shared" si="5"/>
        <v>1</v>
      </c>
      <c r="H13" s="56">
        <f t="shared" si="6"/>
        <v>7</v>
      </c>
      <c r="I13" s="56">
        <f t="shared" si="7"/>
        <v>0</v>
      </c>
      <c r="J13" s="56">
        <f t="shared" si="8"/>
        <v>0</v>
      </c>
      <c r="K13" s="56">
        <f t="shared" si="9"/>
        <v>6</v>
      </c>
      <c r="L13" s="53">
        <v>6</v>
      </c>
      <c r="M13" s="42">
        <v>6</v>
      </c>
      <c r="N13" s="42">
        <v>6</v>
      </c>
      <c r="O13" s="42">
        <v>6</v>
      </c>
      <c r="P13" s="42">
        <v>6</v>
      </c>
      <c r="Q13" s="42">
        <v>6</v>
      </c>
      <c r="R13" s="42">
        <v>6</v>
      </c>
      <c r="S13" s="42">
        <v>5</v>
      </c>
      <c r="T13" s="5">
        <f t="shared" si="0"/>
        <v>8</v>
      </c>
    </row>
    <row r="22" spans="2:14" x14ac:dyDescent="0.25">
      <c r="B22" s="49"/>
      <c r="C22" s="49"/>
      <c r="D22" s="49"/>
      <c r="E22" s="49"/>
      <c r="F22" s="49"/>
      <c r="G22" s="49"/>
      <c r="H22" s="49"/>
      <c r="I22" s="49"/>
      <c r="J22" s="49"/>
      <c r="K22" s="49"/>
      <c r="N22" s="36"/>
    </row>
    <row r="23" spans="2:14" x14ac:dyDescent="0.25">
      <c r="B23" s="49"/>
      <c r="C23" s="49"/>
      <c r="D23" s="49"/>
      <c r="E23" s="49"/>
      <c r="F23" s="49"/>
      <c r="G23" s="49"/>
      <c r="H23" s="49"/>
      <c r="I23" s="49"/>
      <c r="J23" s="49"/>
      <c r="K23" s="49"/>
      <c r="N23" s="36"/>
    </row>
    <row r="24" spans="2:14" x14ac:dyDescent="0.25">
      <c r="B24" s="49"/>
      <c r="C24" s="49"/>
      <c r="D24" s="49"/>
      <c r="E24" s="49"/>
      <c r="F24" s="49"/>
      <c r="G24" s="49"/>
      <c r="H24" s="49"/>
      <c r="I24" s="49"/>
      <c r="J24" s="49"/>
      <c r="K24" s="49"/>
      <c r="N24" s="36"/>
    </row>
    <row r="25" spans="2:14" x14ac:dyDescent="0.25"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</row>
    <row r="26" spans="2:14" x14ac:dyDescent="0.25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50"/>
    </row>
    <row r="27" spans="2:14" x14ac:dyDescent="0.25"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1"/>
    </row>
  </sheetData>
  <mergeCells count="5">
    <mergeCell ref="A1:T2"/>
    <mergeCell ref="A3:T3"/>
    <mergeCell ref="A4:T4"/>
    <mergeCell ref="A6:B7"/>
    <mergeCell ref="T6:T7"/>
  </mergeCells>
  <pageMargins left="0.7" right="0.7" top="0.75" bottom="0.75" header="0.3" footer="0.3"/>
  <pageSetup paperSize="9" orientation="portrait" r:id="rId1"/>
  <ignoredErrors>
    <ignoredError sqref="T9:T12 T13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zoomScale="85" zoomScaleNormal="85" workbookViewId="0">
      <selection activeCell="O21" sqref="O21"/>
    </sheetView>
  </sheetViews>
  <sheetFormatPr defaultRowHeight="15" x14ac:dyDescent="0.25"/>
  <cols>
    <col min="1" max="1" width="3.7109375" customWidth="1"/>
    <col min="2" max="2" width="15.140625" customWidth="1"/>
    <col min="3" max="11" width="3.7109375" hidden="1" customWidth="1"/>
    <col min="12" max="20" width="18.28515625" customWidth="1"/>
  </cols>
  <sheetData>
    <row r="1" spans="1:20" ht="15" customHeight="1" x14ac:dyDescent="0.25">
      <c r="A1" s="125" t="s">
        <v>172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0" ht="15" customHeight="1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</row>
    <row r="3" spans="1:20" ht="15" customHeight="1" x14ac:dyDescent="0.25">
      <c r="A3" s="129" t="s">
        <v>173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</row>
    <row r="4" spans="1:20" ht="15" customHeight="1" x14ac:dyDescent="0.25">
      <c r="A4" s="129" t="s">
        <v>108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</row>
    <row r="5" spans="1:20" ht="15" customHeight="1" x14ac:dyDescent="0.25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5"/>
      <c r="M5" s="45"/>
      <c r="N5" s="45"/>
      <c r="O5" s="45"/>
      <c r="P5" s="45"/>
      <c r="Q5" s="45"/>
      <c r="R5" s="45"/>
      <c r="S5" s="45"/>
      <c r="T5" s="45"/>
    </row>
    <row r="6" spans="1:20" x14ac:dyDescent="0.25">
      <c r="A6" s="126" t="s">
        <v>0</v>
      </c>
      <c r="B6" s="123"/>
      <c r="C6" s="63"/>
      <c r="D6" s="63"/>
      <c r="E6" s="63"/>
      <c r="F6" s="63"/>
      <c r="G6" s="63"/>
      <c r="H6" s="63"/>
      <c r="I6" s="63"/>
      <c r="J6" s="63"/>
      <c r="K6" s="63"/>
      <c r="L6" s="37" t="s">
        <v>37</v>
      </c>
      <c r="M6" s="19" t="s">
        <v>1</v>
      </c>
      <c r="N6" s="19" t="s">
        <v>6</v>
      </c>
      <c r="O6" s="19" t="s">
        <v>4</v>
      </c>
      <c r="P6" s="19" t="s">
        <v>174</v>
      </c>
      <c r="Q6" s="19" t="s">
        <v>127</v>
      </c>
      <c r="R6" s="19" t="s">
        <v>175</v>
      </c>
      <c r="S6" s="19" t="s">
        <v>14</v>
      </c>
      <c r="T6" s="130" t="s">
        <v>3</v>
      </c>
    </row>
    <row r="7" spans="1:20" x14ac:dyDescent="0.25">
      <c r="A7" s="127"/>
      <c r="B7" s="124"/>
      <c r="C7" s="64"/>
      <c r="D7" s="64"/>
      <c r="E7" s="64"/>
      <c r="F7" s="64"/>
      <c r="G7" s="64"/>
      <c r="H7" s="64"/>
      <c r="I7" s="64"/>
      <c r="J7" s="64"/>
      <c r="K7" s="64"/>
      <c r="L7" s="4" t="s">
        <v>176</v>
      </c>
      <c r="M7" s="2" t="s">
        <v>183</v>
      </c>
      <c r="N7" s="2" t="s">
        <v>177</v>
      </c>
      <c r="O7" s="2" t="s">
        <v>178</v>
      </c>
      <c r="P7" s="2" t="s">
        <v>179</v>
      </c>
      <c r="Q7" s="2" t="s">
        <v>180</v>
      </c>
      <c r="R7" s="2" t="s">
        <v>181</v>
      </c>
      <c r="S7" s="2" t="s">
        <v>182</v>
      </c>
      <c r="T7" s="131"/>
    </row>
    <row r="8" spans="1:20" x14ac:dyDescent="0.25">
      <c r="A8" s="26" t="s">
        <v>7</v>
      </c>
      <c r="B8" s="27" t="s">
        <v>37</v>
      </c>
      <c r="C8" s="56">
        <f t="shared" ref="C8:C14" si="0">COUNTIF(L8:S8,1)</f>
        <v>6</v>
      </c>
      <c r="D8" s="56">
        <f t="shared" ref="D8:D14" si="1">COUNTIF(L8:S8,2)</f>
        <v>2</v>
      </c>
      <c r="E8" s="56">
        <f t="shared" ref="E8:E14" si="2">COUNTIF(L8:S8,3)</f>
        <v>0</v>
      </c>
      <c r="F8" s="56">
        <f t="shared" ref="F8:F14" si="3">COUNTIF(L8:S8,4)</f>
        <v>0</v>
      </c>
      <c r="G8" s="56">
        <f t="shared" ref="G8:G14" si="4">COUNTIF(L8:S8,5)</f>
        <v>0</v>
      </c>
      <c r="H8" s="56">
        <f t="shared" ref="H8:H14" si="5">COUNTIF(L8:S8,6)</f>
        <v>0</v>
      </c>
      <c r="I8" s="56">
        <f t="shared" ref="I8:I14" si="6">COUNTIF(L8:S8,"&gt;6")</f>
        <v>0</v>
      </c>
      <c r="J8" s="56">
        <f t="shared" ref="J8:J14" si="7">COUNTIF(L8:S8,"RIT")</f>
        <v>0</v>
      </c>
      <c r="K8" s="56">
        <f t="shared" ref="K8:K14" si="8">LOOKUP(B8,$L$6:$S$6,L8:S8)</f>
        <v>1</v>
      </c>
      <c r="L8" s="43">
        <v>1</v>
      </c>
      <c r="M8" s="41">
        <v>1</v>
      </c>
      <c r="N8" s="41">
        <v>1</v>
      </c>
      <c r="O8" s="41">
        <v>2</v>
      </c>
      <c r="P8" s="41">
        <v>1</v>
      </c>
      <c r="Q8" s="41">
        <v>2</v>
      </c>
      <c r="R8" s="41">
        <v>1</v>
      </c>
      <c r="S8" s="41">
        <v>1</v>
      </c>
      <c r="T8" s="8">
        <f t="shared" ref="T8:T14" si="9">COUNTIF(L8:S8,1)*10+COUNTIF(L8:S8,2)*6+COUNTIF(L8:S8,3)*4+COUNTIF(L8:S8,4)*3+COUNTIF(L8:S8,5)*2+COUNTIF(L8:S8,6)-IF(AND(LOOKUP(B8,L$6:S$6,L8:S8)=1,LOOKUP(B8,L$6:S$6,L8:S8)&lt;&gt;""),3,IF(AND(LOOKUP(B8,L$6:S$6,L8:S8)&lt;=6,LOOKUP(B8,L$6:S$6,L8:S8)&lt;&gt;""),1,0))</f>
        <v>69</v>
      </c>
    </row>
    <row r="9" spans="1:20" x14ac:dyDescent="0.25">
      <c r="A9" s="28" t="s">
        <v>8</v>
      </c>
      <c r="B9" s="32" t="s">
        <v>4</v>
      </c>
      <c r="C9" s="56">
        <f t="shared" si="0"/>
        <v>2</v>
      </c>
      <c r="D9" s="56">
        <f t="shared" si="1"/>
        <v>0</v>
      </c>
      <c r="E9" s="56">
        <f t="shared" si="2"/>
        <v>4</v>
      </c>
      <c r="F9" s="56">
        <f t="shared" si="3"/>
        <v>1</v>
      </c>
      <c r="G9" s="56">
        <f t="shared" si="4"/>
        <v>1</v>
      </c>
      <c r="H9" s="56">
        <f t="shared" si="5"/>
        <v>0</v>
      </c>
      <c r="I9" s="56">
        <f t="shared" si="6"/>
        <v>0</v>
      </c>
      <c r="J9" s="56">
        <f t="shared" si="7"/>
        <v>0</v>
      </c>
      <c r="K9" s="56">
        <f t="shared" si="8"/>
        <v>1</v>
      </c>
      <c r="L9" s="78">
        <v>3</v>
      </c>
      <c r="M9" s="36">
        <v>3</v>
      </c>
      <c r="N9" s="36">
        <v>5</v>
      </c>
      <c r="O9" s="36">
        <v>1</v>
      </c>
      <c r="P9" s="36">
        <v>3</v>
      </c>
      <c r="Q9" s="36">
        <v>1</v>
      </c>
      <c r="R9" s="36">
        <v>4</v>
      </c>
      <c r="S9" s="36">
        <v>3</v>
      </c>
      <c r="T9" s="6">
        <f t="shared" si="9"/>
        <v>38</v>
      </c>
    </row>
    <row r="10" spans="1:20" x14ac:dyDescent="0.25">
      <c r="A10" s="28" t="s">
        <v>9</v>
      </c>
      <c r="B10" s="27" t="s">
        <v>14</v>
      </c>
      <c r="C10" s="56">
        <f t="shared" si="0"/>
        <v>0</v>
      </c>
      <c r="D10" s="56">
        <f t="shared" si="1"/>
        <v>4</v>
      </c>
      <c r="E10" s="56">
        <f t="shared" si="2"/>
        <v>2</v>
      </c>
      <c r="F10" s="56">
        <f t="shared" si="3"/>
        <v>2</v>
      </c>
      <c r="G10" s="56">
        <f t="shared" si="4"/>
        <v>0</v>
      </c>
      <c r="H10" s="56">
        <f t="shared" si="5"/>
        <v>0</v>
      </c>
      <c r="I10" s="56">
        <f t="shared" si="6"/>
        <v>0</v>
      </c>
      <c r="J10" s="56">
        <f t="shared" si="7"/>
        <v>0</v>
      </c>
      <c r="K10" s="56">
        <f t="shared" si="8"/>
        <v>2</v>
      </c>
      <c r="L10" s="78">
        <v>2</v>
      </c>
      <c r="M10" s="36">
        <v>4</v>
      </c>
      <c r="N10" s="36">
        <v>2</v>
      </c>
      <c r="O10" s="36">
        <v>3</v>
      </c>
      <c r="P10" s="36">
        <v>4</v>
      </c>
      <c r="Q10" s="36">
        <v>3</v>
      </c>
      <c r="R10" s="36">
        <v>2</v>
      </c>
      <c r="S10" s="36">
        <v>2</v>
      </c>
      <c r="T10" s="6">
        <f t="shared" si="9"/>
        <v>37</v>
      </c>
    </row>
    <row r="11" spans="1:20" x14ac:dyDescent="0.25">
      <c r="A11" s="28" t="s">
        <v>10</v>
      </c>
      <c r="B11" s="27" t="s">
        <v>1</v>
      </c>
      <c r="C11" s="56">
        <f t="shared" si="0"/>
        <v>0</v>
      </c>
      <c r="D11" s="56">
        <f t="shared" si="1"/>
        <v>1</v>
      </c>
      <c r="E11" s="56">
        <f t="shared" si="2"/>
        <v>0</v>
      </c>
      <c r="F11" s="56">
        <f t="shared" si="3"/>
        <v>3</v>
      </c>
      <c r="G11" s="56">
        <f t="shared" si="4"/>
        <v>3</v>
      </c>
      <c r="H11" s="56">
        <f t="shared" si="5"/>
        <v>1</v>
      </c>
      <c r="I11" s="56">
        <f t="shared" si="6"/>
        <v>0</v>
      </c>
      <c r="J11" s="56">
        <f t="shared" si="7"/>
        <v>0</v>
      </c>
      <c r="K11" s="56">
        <f t="shared" si="8"/>
        <v>2</v>
      </c>
      <c r="L11" s="54">
        <v>4</v>
      </c>
      <c r="M11" s="41">
        <v>2</v>
      </c>
      <c r="N11" s="41">
        <v>4</v>
      </c>
      <c r="O11" s="41">
        <v>6</v>
      </c>
      <c r="P11" s="41">
        <v>5</v>
      </c>
      <c r="Q11" s="41">
        <v>4</v>
      </c>
      <c r="R11" s="41">
        <v>5</v>
      </c>
      <c r="S11" s="55">
        <v>5</v>
      </c>
      <c r="T11" s="6">
        <f t="shared" si="9"/>
        <v>21</v>
      </c>
    </row>
    <row r="12" spans="1:20" x14ac:dyDescent="0.25">
      <c r="A12" s="28" t="s">
        <v>11</v>
      </c>
      <c r="B12" s="32" t="s">
        <v>174</v>
      </c>
      <c r="C12" s="56">
        <f t="shared" si="0"/>
        <v>0</v>
      </c>
      <c r="D12" s="56">
        <f t="shared" si="1"/>
        <v>1</v>
      </c>
      <c r="E12" s="56">
        <f t="shared" si="2"/>
        <v>1</v>
      </c>
      <c r="F12" s="56">
        <f t="shared" si="3"/>
        <v>1</v>
      </c>
      <c r="G12" s="56">
        <f t="shared" si="4"/>
        <v>1</v>
      </c>
      <c r="H12" s="56">
        <f t="shared" si="5"/>
        <v>3</v>
      </c>
      <c r="I12" s="56">
        <f t="shared" si="6"/>
        <v>1</v>
      </c>
      <c r="J12" s="56">
        <f t="shared" si="7"/>
        <v>0</v>
      </c>
      <c r="K12" s="56">
        <f t="shared" si="8"/>
        <v>2</v>
      </c>
      <c r="L12" s="78">
        <v>6</v>
      </c>
      <c r="M12" s="36">
        <v>5</v>
      </c>
      <c r="N12" s="36">
        <v>6</v>
      </c>
      <c r="O12" s="36">
        <v>4</v>
      </c>
      <c r="P12" s="36">
        <v>2</v>
      </c>
      <c r="Q12" s="36">
        <v>6</v>
      </c>
      <c r="R12" s="36">
        <v>3</v>
      </c>
      <c r="S12" s="36">
        <v>7</v>
      </c>
      <c r="T12" s="6">
        <f t="shared" si="9"/>
        <v>17</v>
      </c>
    </row>
    <row r="13" spans="1:20" x14ac:dyDescent="0.25">
      <c r="A13" s="28" t="s">
        <v>12</v>
      </c>
      <c r="B13" s="27" t="s">
        <v>6</v>
      </c>
      <c r="C13" s="56">
        <f t="shared" si="0"/>
        <v>0</v>
      </c>
      <c r="D13" s="56">
        <f t="shared" si="1"/>
        <v>0</v>
      </c>
      <c r="E13" s="56">
        <f t="shared" si="2"/>
        <v>1</v>
      </c>
      <c r="F13" s="56">
        <f t="shared" si="3"/>
        <v>1</v>
      </c>
      <c r="G13" s="56">
        <f t="shared" si="4"/>
        <v>3</v>
      </c>
      <c r="H13" s="56">
        <f t="shared" si="5"/>
        <v>2</v>
      </c>
      <c r="I13" s="56">
        <f t="shared" si="6"/>
        <v>1</v>
      </c>
      <c r="J13" s="56">
        <f t="shared" si="7"/>
        <v>0</v>
      </c>
      <c r="K13" s="56">
        <f t="shared" si="8"/>
        <v>3</v>
      </c>
      <c r="L13" s="43">
        <v>5</v>
      </c>
      <c r="M13" s="41">
        <v>6</v>
      </c>
      <c r="N13" s="41">
        <v>3</v>
      </c>
      <c r="O13" s="41">
        <v>5</v>
      </c>
      <c r="P13" s="41">
        <v>6</v>
      </c>
      <c r="Q13" s="41">
        <v>5</v>
      </c>
      <c r="R13" s="41">
        <v>7</v>
      </c>
      <c r="S13" s="41">
        <v>4</v>
      </c>
      <c r="T13" s="6">
        <f t="shared" si="9"/>
        <v>14</v>
      </c>
    </row>
    <row r="14" spans="1:20" x14ac:dyDescent="0.25">
      <c r="A14" s="29" t="s">
        <v>13</v>
      </c>
      <c r="B14" s="30" t="s">
        <v>175</v>
      </c>
      <c r="C14" s="56">
        <f t="shared" si="0"/>
        <v>0</v>
      </c>
      <c r="D14" s="56">
        <f t="shared" si="1"/>
        <v>0</v>
      </c>
      <c r="E14" s="56">
        <f t="shared" si="2"/>
        <v>0</v>
      </c>
      <c r="F14" s="56">
        <f t="shared" si="3"/>
        <v>0</v>
      </c>
      <c r="G14" s="56">
        <f t="shared" si="4"/>
        <v>0</v>
      </c>
      <c r="H14" s="56">
        <f t="shared" si="5"/>
        <v>2</v>
      </c>
      <c r="I14" s="56">
        <f t="shared" si="6"/>
        <v>5</v>
      </c>
      <c r="J14" s="56">
        <f t="shared" si="7"/>
        <v>1</v>
      </c>
      <c r="K14" s="56">
        <f t="shared" si="8"/>
        <v>6</v>
      </c>
      <c r="L14" s="53">
        <v>7</v>
      </c>
      <c r="M14" s="42">
        <v>7</v>
      </c>
      <c r="N14" s="42">
        <v>7</v>
      </c>
      <c r="O14" s="42">
        <v>7</v>
      </c>
      <c r="P14" s="42">
        <v>7</v>
      </c>
      <c r="Q14" s="42" t="s">
        <v>54</v>
      </c>
      <c r="R14" s="42">
        <v>6</v>
      </c>
      <c r="S14" s="42">
        <v>6</v>
      </c>
      <c r="T14" s="5">
        <f t="shared" si="9"/>
        <v>1</v>
      </c>
    </row>
  </sheetData>
  <sortState ref="B9:T14">
    <sortCondition descending="1" ref="T8:T14"/>
  </sortState>
  <mergeCells count="5">
    <mergeCell ref="A1:T2"/>
    <mergeCell ref="A3:T3"/>
    <mergeCell ref="A4:T4"/>
    <mergeCell ref="A6:B7"/>
    <mergeCell ref="T6:T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16</vt:i4>
      </vt:variant>
    </vt:vector>
  </HeadingPairs>
  <TitlesOfParts>
    <vt:vector size="16" baseType="lpstr">
      <vt:lpstr>ATEF_I</vt:lpstr>
      <vt:lpstr>ATEF_II</vt:lpstr>
      <vt:lpstr>ATEF_III</vt:lpstr>
      <vt:lpstr>ATEF_IV</vt:lpstr>
      <vt:lpstr>ATEF_V</vt:lpstr>
      <vt:lpstr>ATEF_VI</vt:lpstr>
      <vt:lpstr>ATEF_VII</vt:lpstr>
      <vt:lpstr>ATEF_VIII</vt:lpstr>
      <vt:lpstr>ATEF_IX</vt:lpstr>
      <vt:lpstr>ATEF_X</vt:lpstr>
      <vt:lpstr>ATEF_XI</vt:lpstr>
      <vt:lpstr>ATEF_XII</vt:lpstr>
      <vt:lpstr>ATEF_XIII</vt:lpstr>
      <vt:lpstr>ATEF_XIV</vt:lpstr>
      <vt:lpstr>Parte Offline</vt:lpstr>
      <vt:lpstr>Statistiche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</dc:creator>
  <cp:lastModifiedBy>Michelangelo Carlucci</cp:lastModifiedBy>
  <cp:lastPrinted>2013-07-17T10:45:30Z</cp:lastPrinted>
  <dcterms:created xsi:type="dcterms:W3CDTF">2010-12-28T19:58:00Z</dcterms:created>
  <dcterms:modified xsi:type="dcterms:W3CDTF">2019-01-13T17:48:06Z</dcterms:modified>
</cp:coreProperties>
</file>